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POLLYS\t\Foto\Bilbana\NSR Tävlingar\"/>
    </mc:Choice>
  </mc:AlternateContent>
  <xr:revisionPtr revIDLastSave="0" documentId="13_ncr:20001_{6C5B528C-09F0-4B68-9048-0AB50CEFA0EC}" xr6:coauthVersionLast="47" xr6:coauthVersionMax="47" xr10:uidLastSave="{00000000-0000-0000-0000-000000000000}"/>
  <bookViews>
    <workbookView xWindow="-120" yWindow="-120" windowWidth="29040" windowHeight="15840" xr2:uid="{28599DA6-1AD1-4154-A946-7ED52AE4A174}"/>
  </bookViews>
  <sheets>
    <sheet name="Blad1" sheetId="1" r:id="rId1"/>
    <sheet name="Ranking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K16" i="1" l="1"/>
  <c r="EV55" i="1"/>
  <c r="EV56" i="1"/>
  <c r="EV57" i="1"/>
  <c r="EU55" i="1"/>
  <c r="EU56" i="1"/>
  <c r="EU57" i="1"/>
  <c r="ET55" i="1"/>
  <c r="ET56" i="1"/>
  <c r="ET57" i="1"/>
  <c r="ET5" i="1"/>
  <c r="ET54" i="1"/>
  <c r="ES6" i="1"/>
  <c r="ES7" i="1"/>
  <c r="ES8" i="1"/>
  <c r="ES9" i="1"/>
  <c r="ES10" i="1"/>
  <c r="ES11" i="1"/>
  <c r="ES12" i="1"/>
  <c r="ES13" i="1"/>
  <c r="ES14" i="1"/>
  <c r="ES15" i="1"/>
  <c r="ES16" i="1"/>
  <c r="ES17" i="1"/>
  <c r="ES18" i="1"/>
  <c r="ES19" i="1"/>
  <c r="ES20" i="1"/>
  <c r="ES21" i="1"/>
  <c r="ES22" i="1"/>
  <c r="ES23" i="1"/>
  <c r="ES24" i="1"/>
  <c r="ES25" i="1"/>
  <c r="ES26" i="1"/>
  <c r="ES27" i="1"/>
  <c r="ES28" i="1"/>
  <c r="ES29" i="1"/>
  <c r="ES30" i="1"/>
  <c r="ES31" i="1"/>
  <c r="ES32" i="1"/>
  <c r="ES33" i="1"/>
  <c r="ES34" i="1"/>
  <c r="ES35" i="1"/>
  <c r="ES36" i="1"/>
  <c r="ES37" i="1"/>
  <c r="ES38" i="1"/>
  <c r="ES39" i="1"/>
  <c r="ES40" i="1"/>
  <c r="ES41" i="1"/>
  <c r="ES42" i="1"/>
  <c r="ES43" i="1"/>
  <c r="ES44" i="1"/>
  <c r="ES45" i="1"/>
  <c r="ES46" i="1"/>
  <c r="ES47" i="1"/>
  <c r="ES48" i="1"/>
  <c r="ES49" i="1"/>
  <c r="ES50" i="1"/>
  <c r="ES51" i="1"/>
  <c r="ES52" i="1"/>
  <c r="ES53" i="1"/>
  <c r="ES54" i="1"/>
  <c r="ES55" i="1"/>
  <c r="ES56" i="1"/>
  <c r="ES57" i="1"/>
  <c r="ES5" i="1"/>
  <c r="DX5" i="1"/>
  <c r="GD47" i="1"/>
  <c r="GC9" i="1"/>
  <c r="GD9" i="1"/>
  <c r="GC11" i="1"/>
  <c r="GC12" i="1"/>
  <c r="GC13" i="1"/>
  <c r="GC14" i="1"/>
  <c r="GC16" i="1"/>
  <c r="GC17" i="1"/>
  <c r="GC18" i="1"/>
  <c r="GD18" i="1"/>
  <c r="GC19" i="1"/>
  <c r="GC24" i="1"/>
  <c r="GC27" i="1"/>
  <c r="GC28" i="1"/>
  <c r="GC31" i="1"/>
  <c r="GC33" i="1"/>
  <c r="GC43" i="1"/>
  <c r="GD43" i="1"/>
  <c r="GC47" i="1"/>
  <c r="GC48" i="1"/>
  <c r="GC52" i="1"/>
  <c r="GC53" i="1"/>
  <c r="GC54" i="1"/>
  <c r="GC55" i="1"/>
  <c r="GC56" i="1"/>
  <c r="GC57" i="1"/>
  <c r="GC5" i="1"/>
  <c r="GD6" i="1"/>
  <c r="GC6" i="1"/>
  <c r="FK48" i="1"/>
  <c r="FK17" i="1"/>
  <c r="FK14" i="1"/>
  <c r="FJ9" i="1"/>
  <c r="FJ19" i="1"/>
  <c r="FJ22" i="1"/>
  <c r="FJ43" i="1"/>
  <c r="FJ46" i="1"/>
  <c r="EJ47" i="1"/>
  <c r="FK47" i="1" s="1"/>
  <c r="EJ18" i="1"/>
  <c r="FK18" i="1" s="1"/>
  <c r="EJ9" i="1"/>
  <c r="FK9" i="1" s="1"/>
  <c r="EJ6" i="1"/>
  <c r="FK6" i="1" s="1"/>
  <c r="EJ57" i="1"/>
  <c r="FK57" i="1" s="1"/>
  <c r="EJ56" i="1"/>
  <c r="FK56" i="1" s="1"/>
  <c r="EJ55" i="1"/>
  <c r="FK55" i="1" s="1"/>
  <c r="EJ54" i="1"/>
  <c r="FK54" i="1" s="1"/>
  <c r="EJ53" i="1"/>
  <c r="FK53" i="1" s="1"/>
  <c r="EJ52" i="1"/>
  <c r="FK52" i="1" s="1"/>
  <c r="EJ48" i="1"/>
  <c r="EJ43" i="1"/>
  <c r="FK43" i="1" s="1"/>
  <c r="EJ33" i="1"/>
  <c r="EJ31" i="1"/>
  <c r="EJ28" i="1"/>
  <c r="FK28" i="1" s="1"/>
  <c r="EJ27" i="1"/>
  <c r="FK27" i="1" s="1"/>
  <c r="EJ24" i="1"/>
  <c r="EJ19" i="1"/>
  <c r="FK19" i="1" s="1"/>
  <c r="EJ17" i="1"/>
  <c r="EJ16" i="1"/>
  <c r="EJ14" i="1"/>
  <c r="EJ13" i="1"/>
  <c r="FK13" i="1" s="1"/>
  <c r="EJ12" i="1"/>
  <c r="FK12" i="1" s="1"/>
  <c r="EJ11" i="1"/>
  <c r="FK11" i="1" s="1"/>
  <c r="EJ5" i="1"/>
  <c r="FK5" i="1" s="1"/>
  <c r="EI17" i="1"/>
  <c r="EH47" i="1"/>
  <c r="EH18" i="1"/>
  <c r="EH9" i="1"/>
  <c r="EH6" i="1"/>
  <c r="EE57" i="1"/>
  <c r="EE56" i="1"/>
  <c r="EE55" i="1"/>
  <c r="EE54" i="1"/>
  <c r="EE53" i="1"/>
  <c r="EE52" i="1"/>
  <c r="EE48" i="1"/>
  <c r="EE47" i="1"/>
  <c r="EE43" i="1"/>
  <c r="EE33" i="1"/>
  <c r="EE31" i="1"/>
  <c r="EE28" i="1"/>
  <c r="EE27" i="1"/>
  <c r="EE24" i="1"/>
  <c r="EE19" i="1"/>
  <c r="EE18" i="1"/>
  <c r="EE17" i="1"/>
  <c r="EE16" i="1"/>
  <c r="EE14" i="1"/>
  <c r="EE13" i="1"/>
  <c r="EE12" i="1"/>
  <c r="EE11" i="1"/>
  <c r="EE9" i="1"/>
  <c r="EE6" i="1"/>
  <c r="EE5" i="1"/>
  <c r="EB33" i="1"/>
  <c r="EA33" i="1"/>
  <c r="ED57" i="1"/>
  <c r="ED56" i="1"/>
  <c r="ED55" i="1"/>
  <c r="ED54" i="1"/>
  <c r="ED53" i="1"/>
  <c r="ED52" i="1"/>
  <c r="ED48" i="1"/>
  <c r="ED47" i="1"/>
  <c r="ED43" i="1"/>
  <c r="ED33" i="1"/>
  <c r="ED31" i="1"/>
  <c r="ED28" i="1"/>
  <c r="ED27" i="1"/>
  <c r="ED24" i="1"/>
  <c r="ED19" i="1"/>
  <c r="ED18" i="1"/>
  <c r="ED17" i="1"/>
  <c r="ED16" i="1"/>
  <c r="ED14" i="1"/>
  <c r="ED13" i="1"/>
  <c r="ED12" i="1"/>
  <c r="ED11" i="1"/>
  <c r="ED9" i="1"/>
  <c r="ED6" i="1"/>
  <c r="ED5" i="1"/>
  <c r="EB57" i="1"/>
  <c r="EB56" i="1"/>
  <c r="EB55" i="1"/>
  <c r="EB54" i="1"/>
  <c r="EB53" i="1"/>
  <c r="EB52" i="1"/>
  <c r="EB48" i="1"/>
  <c r="EB47" i="1"/>
  <c r="EB43" i="1"/>
  <c r="EB31" i="1"/>
  <c r="EB28" i="1"/>
  <c r="EB27" i="1"/>
  <c r="EB24" i="1"/>
  <c r="EB19" i="1"/>
  <c r="EB18" i="1"/>
  <c r="EB17" i="1"/>
  <c r="EB16" i="1"/>
  <c r="EB14" i="1"/>
  <c r="EB13" i="1"/>
  <c r="EB12" i="1"/>
  <c r="EB11" i="1"/>
  <c r="EB9" i="1"/>
  <c r="EB6" i="1"/>
  <c r="EB5" i="1"/>
  <c r="DY57" i="1"/>
  <c r="DY56" i="1"/>
  <c r="DY55" i="1"/>
  <c r="DY54" i="1"/>
  <c r="DY53" i="1"/>
  <c r="DY52" i="1"/>
  <c r="DY48" i="1"/>
  <c r="DY47" i="1"/>
  <c r="DY43" i="1"/>
  <c r="DY33" i="1"/>
  <c r="DY31" i="1"/>
  <c r="DY28" i="1"/>
  <c r="DY27" i="1"/>
  <c r="DY24" i="1"/>
  <c r="DY19" i="1"/>
  <c r="DY18" i="1"/>
  <c r="DY17" i="1"/>
  <c r="DY16" i="1"/>
  <c r="DY14" i="1"/>
  <c r="DY13" i="1"/>
  <c r="DY12" i="1"/>
  <c r="DY11" i="1"/>
  <c r="DY9" i="1"/>
  <c r="DY6" i="1"/>
  <c r="DY5" i="1"/>
  <c r="DY59" i="1" s="1"/>
  <c r="EA57" i="1"/>
  <c r="EA56" i="1"/>
  <c r="EA55" i="1"/>
  <c r="EA54" i="1"/>
  <c r="EA53" i="1"/>
  <c r="EA52" i="1"/>
  <c r="EA48" i="1"/>
  <c r="EA47" i="1"/>
  <c r="EA43" i="1"/>
  <c r="EA31" i="1"/>
  <c r="EA28" i="1"/>
  <c r="EA27" i="1"/>
  <c r="EA24" i="1"/>
  <c r="EA19" i="1"/>
  <c r="EA18" i="1"/>
  <c r="EA17" i="1"/>
  <c r="EA16" i="1"/>
  <c r="EA14" i="1"/>
  <c r="EA13" i="1"/>
  <c r="EA12" i="1"/>
  <c r="EA11" i="1"/>
  <c r="EA9" i="1"/>
  <c r="EA6" i="1"/>
  <c r="EA5" i="1"/>
  <c r="DX57" i="1"/>
  <c r="EI57" i="1" s="1"/>
  <c r="DX56" i="1"/>
  <c r="EI56" i="1" s="1"/>
  <c r="DX55" i="1"/>
  <c r="EI55" i="1" s="1"/>
  <c r="DX54" i="1"/>
  <c r="EI54" i="1" s="1"/>
  <c r="DX53" i="1"/>
  <c r="EI53" i="1" s="1"/>
  <c r="DX52" i="1"/>
  <c r="EI52" i="1" s="1"/>
  <c r="DX48" i="1"/>
  <c r="EI48" i="1" s="1"/>
  <c r="DX47" i="1"/>
  <c r="EI47" i="1" s="1"/>
  <c r="DX43" i="1"/>
  <c r="EI43" i="1" s="1"/>
  <c r="DX33" i="1"/>
  <c r="EI33" i="1" s="1"/>
  <c r="DX31" i="1"/>
  <c r="DX28" i="1"/>
  <c r="EI28" i="1" s="1"/>
  <c r="DX27" i="1"/>
  <c r="EI27" i="1" s="1"/>
  <c r="DX24" i="1"/>
  <c r="EI24" i="1" s="1"/>
  <c r="DX19" i="1"/>
  <c r="EI19" i="1" s="1"/>
  <c r="DX18" i="1"/>
  <c r="DX17" i="1"/>
  <c r="DX16" i="1"/>
  <c r="EI16" i="1" s="1"/>
  <c r="DX14" i="1"/>
  <c r="DX13" i="1"/>
  <c r="EI13" i="1" s="1"/>
  <c r="DX12" i="1"/>
  <c r="EI12" i="1" s="1"/>
  <c r="DX11" i="1"/>
  <c r="EI11" i="1" s="1"/>
  <c r="DX9" i="1"/>
  <c r="DX6" i="1"/>
  <c r="EI5" i="1"/>
  <c r="AA57" i="1"/>
  <c r="AO57" i="1"/>
  <c r="BR57" i="1"/>
  <c r="CU57" i="1"/>
  <c r="DW57" i="1"/>
  <c r="AA56" i="1"/>
  <c r="AO56" i="1"/>
  <c r="BR56" i="1"/>
  <c r="CU56" i="1"/>
  <c r="DW56" i="1"/>
  <c r="AA55" i="1"/>
  <c r="AO55" i="1"/>
  <c r="BR55" i="1"/>
  <c r="CU55" i="1"/>
  <c r="DW55" i="1"/>
  <c r="DW6" i="1"/>
  <c r="DW7" i="1"/>
  <c r="DW8" i="1"/>
  <c r="DW9" i="1"/>
  <c r="DW10" i="1"/>
  <c r="DW11" i="1"/>
  <c r="DW12" i="1"/>
  <c r="DW13" i="1"/>
  <c r="DW14" i="1"/>
  <c r="DW15" i="1"/>
  <c r="DW16" i="1"/>
  <c r="DW17" i="1"/>
  <c r="DW18" i="1"/>
  <c r="DW19" i="1"/>
  <c r="DW20" i="1"/>
  <c r="DW21" i="1"/>
  <c r="DW22" i="1"/>
  <c r="DW23" i="1"/>
  <c r="DW24" i="1"/>
  <c r="DW25" i="1"/>
  <c r="DW26" i="1"/>
  <c r="DW27" i="1"/>
  <c r="DW28" i="1"/>
  <c r="DW29" i="1"/>
  <c r="DW30" i="1"/>
  <c r="DW31" i="1"/>
  <c r="DW32" i="1"/>
  <c r="DW33" i="1"/>
  <c r="DW34" i="1"/>
  <c r="DW35" i="1"/>
  <c r="DW36" i="1"/>
  <c r="DW37" i="1"/>
  <c r="DW38" i="1"/>
  <c r="DW39" i="1"/>
  <c r="DW40" i="1"/>
  <c r="DW41" i="1"/>
  <c r="DW42" i="1"/>
  <c r="DW43" i="1"/>
  <c r="DW44" i="1"/>
  <c r="DW45" i="1"/>
  <c r="DW46" i="1"/>
  <c r="DW47" i="1"/>
  <c r="DW48" i="1"/>
  <c r="DW49" i="1"/>
  <c r="DW50" i="1"/>
  <c r="DW51" i="1"/>
  <c r="DW52" i="1"/>
  <c r="DW53" i="1"/>
  <c r="DW54" i="1"/>
  <c r="DW5" i="1"/>
  <c r="B82" i="2"/>
  <c r="A82" i="2"/>
  <c r="B81" i="2"/>
  <c r="A81" i="2"/>
  <c r="B80" i="2"/>
  <c r="A80" i="2"/>
  <c r="B79" i="2"/>
  <c r="A79" i="2"/>
  <c r="B78" i="2"/>
  <c r="A78" i="2"/>
  <c r="B77" i="2"/>
  <c r="A77" i="2"/>
  <c r="B76" i="2"/>
  <c r="A76" i="2"/>
  <c r="B75" i="2"/>
  <c r="A75" i="2"/>
  <c r="B74" i="2"/>
  <c r="A74" i="2"/>
  <c r="B73" i="2"/>
  <c r="A73" i="2"/>
  <c r="B72" i="2"/>
  <c r="A72" i="2"/>
  <c r="B71" i="2"/>
  <c r="A71" i="2"/>
  <c r="B70" i="2"/>
  <c r="A70" i="2"/>
  <c r="B69" i="2"/>
  <c r="A69" i="2"/>
  <c r="B68" i="2"/>
  <c r="A68" i="2"/>
  <c r="B67" i="2"/>
  <c r="A67" i="2"/>
  <c r="B66" i="2"/>
  <c r="A66" i="2"/>
  <c r="B65" i="2"/>
  <c r="A65" i="2"/>
  <c r="B64" i="2"/>
  <c r="A64" i="2"/>
  <c r="B63" i="2"/>
  <c r="A63" i="2"/>
  <c r="B62" i="2"/>
  <c r="A62" i="2"/>
  <c r="B61" i="2"/>
  <c r="A61" i="2"/>
  <c r="B60" i="2"/>
  <c r="A60" i="2"/>
  <c r="B59" i="2"/>
  <c r="A59" i="2"/>
  <c r="B58" i="2"/>
  <c r="A58" i="2"/>
  <c r="B57" i="2"/>
  <c r="A57" i="2"/>
  <c r="B56" i="2"/>
  <c r="A56" i="2"/>
  <c r="B55" i="2"/>
  <c r="A55" i="2"/>
  <c r="B54" i="2"/>
  <c r="A54" i="2"/>
  <c r="B53" i="2"/>
  <c r="A53" i="2"/>
  <c r="B52" i="2"/>
  <c r="A52" i="2"/>
  <c r="B51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B29" i="2"/>
  <c r="A29" i="2"/>
  <c r="A28" i="2"/>
  <c r="A27" i="2"/>
  <c r="B26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CR59" i="1"/>
  <c r="BO59" i="1"/>
  <c r="EV54" i="1"/>
  <c r="DV54" i="1"/>
  <c r="FJ54" i="1" s="1"/>
  <c r="DQ54" i="1"/>
  <c r="DP54" i="1"/>
  <c r="GA54" i="1" s="1"/>
  <c r="DN54" i="1"/>
  <c r="DM54" i="1"/>
  <c r="DK54" i="1"/>
  <c r="DJ54" i="1"/>
  <c r="DC54" i="1"/>
  <c r="DH54" i="1" s="1"/>
  <c r="DB54" i="1"/>
  <c r="CZ54" i="1"/>
  <c r="CY54" i="1"/>
  <c r="CW54" i="1"/>
  <c r="CV54" i="1"/>
  <c r="DG54" i="1" s="1"/>
  <c r="CU54" i="1"/>
  <c r="BR54" i="1"/>
  <c r="AO54" i="1"/>
  <c r="AA54" i="1"/>
  <c r="EV53" i="1"/>
  <c r="DV53" i="1"/>
  <c r="FJ53" i="1" s="1"/>
  <c r="DQ53" i="1"/>
  <c r="DP53" i="1"/>
  <c r="GA53" i="1" s="1"/>
  <c r="DN53" i="1"/>
  <c r="DM53" i="1"/>
  <c r="DK53" i="1"/>
  <c r="DJ53" i="1"/>
  <c r="DC53" i="1"/>
  <c r="DH53" i="1" s="1"/>
  <c r="DB53" i="1"/>
  <c r="CZ53" i="1"/>
  <c r="CY53" i="1"/>
  <c r="CW53" i="1"/>
  <c r="CV53" i="1"/>
  <c r="CU53" i="1"/>
  <c r="BR53" i="1"/>
  <c r="AO53" i="1"/>
  <c r="AA53" i="1"/>
  <c r="EV52" i="1"/>
  <c r="DV52" i="1"/>
  <c r="FJ52" i="1" s="1"/>
  <c r="DQ52" i="1"/>
  <c r="DP52" i="1"/>
  <c r="GA52" i="1" s="1"/>
  <c r="DN52" i="1"/>
  <c r="DM52" i="1"/>
  <c r="DK52" i="1"/>
  <c r="DJ52" i="1"/>
  <c r="DU52" i="1" s="1"/>
  <c r="DC52" i="1"/>
  <c r="DH52" i="1" s="1"/>
  <c r="DB52" i="1"/>
  <c r="CZ52" i="1"/>
  <c r="CY52" i="1"/>
  <c r="CW52" i="1"/>
  <c r="CV52" i="1"/>
  <c r="CU52" i="1"/>
  <c r="BR52" i="1"/>
  <c r="AO52" i="1"/>
  <c r="AA52" i="1"/>
  <c r="CU51" i="1"/>
  <c r="CP51" i="1"/>
  <c r="CO51" i="1"/>
  <c r="CM51" i="1"/>
  <c r="CL51" i="1"/>
  <c r="CK51" i="1"/>
  <c r="CS51" i="1" s="1"/>
  <c r="CJ51" i="1"/>
  <c r="CI51" i="1"/>
  <c r="CH51" i="1"/>
  <c r="CA51" i="1"/>
  <c r="FP51" i="1" s="1"/>
  <c r="BZ51" i="1"/>
  <c r="BX51" i="1"/>
  <c r="BW51" i="1"/>
  <c r="BV51" i="1"/>
  <c r="BU51" i="1"/>
  <c r="BT51" i="1"/>
  <c r="BS51" i="1"/>
  <c r="BR51" i="1"/>
  <c r="BL51" i="1"/>
  <c r="BJ51" i="1"/>
  <c r="BI51" i="1"/>
  <c r="BH51" i="1"/>
  <c r="BK51" i="1" s="1"/>
  <c r="BG51" i="1"/>
  <c r="BM51" i="1" s="1"/>
  <c r="FO51" i="1" s="1"/>
  <c r="FS51" i="1" s="1"/>
  <c r="BF51" i="1"/>
  <c r="BE51" i="1"/>
  <c r="AO51" i="1"/>
  <c r="AA51" i="1"/>
  <c r="FQ50" i="1"/>
  <c r="FG50" i="1"/>
  <c r="EZ50" i="1"/>
  <c r="CU50" i="1"/>
  <c r="CA50" i="1"/>
  <c r="EV50" i="1" s="1"/>
  <c r="B50" i="2" s="1"/>
  <c r="BZ50" i="1"/>
  <c r="BX50" i="1"/>
  <c r="BW50" i="1"/>
  <c r="BV50" i="1"/>
  <c r="BU50" i="1"/>
  <c r="BT50" i="1"/>
  <c r="BS50" i="1"/>
  <c r="BR50" i="1"/>
  <c r="AO50" i="1"/>
  <c r="AA50" i="1"/>
  <c r="FQ49" i="1"/>
  <c r="FG49" i="1"/>
  <c r="EZ49" i="1"/>
  <c r="CU49" i="1"/>
  <c r="CA49" i="1"/>
  <c r="BZ49" i="1"/>
  <c r="BX49" i="1"/>
  <c r="BW49" i="1"/>
  <c r="BV49" i="1"/>
  <c r="BU49" i="1"/>
  <c r="BT49" i="1"/>
  <c r="BS49" i="1"/>
  <c r="BR49" i="1"/>
  <c r="AO49" i="1"/>
  <c r="AA49" i="1"/>
  <c r="FQ48" i="1"/>
  <c r="FH48" i="1"/>
  <c r="DV48" i="1"/>
  <c r="FJ48" i="1" s="1"/>
  <c r="DQ48" i="1"/>
  <c r="DP48" i="1"/>
  <c r="GA48" i="1" s="1"/>
  <c r="DN48" i="1"/>
  <c r="DM48" i="1"/>
  <c r="DK48" i="1"/>
  <c r="DJ48" i="1"/>
  <c r="DU48" i="1" s="1"/>
  <c r="CU48" i="1"/>
  <c r="CP48" i="1"/>
  <c r="EV48" i="1" s="1"/>
  <c r="B48" i="2" s="1"/>
  <c r="CO48" i="1"/>
  <c r="CM48" i="1"/>
  <c r="CL48" i="1"/>
  <c r="CK48" i="1"/>
  <c r="CJ48" i="1"/>
  <c r="CI48" i="1"/>
  <c r="CH48" i="1"/>
  <c r="BR48" i="1"/>
  <c r="AO48" i="1"/>
  <c r="AA48" i="1"/>
  <c r="FQ47" i="1"/>
  <c r="FH47" i="1"/>
  <c r="FG47" i="1"/>
  <c r="EZ47" i="1"/>
  <c r="DV47" i="1"/>
  <c r="FJ47" i="1" s="1"/>
  <c r="DT47" i="1"/>
  <c r="DQ47" i="1"/>
  <c r="DP47" i="1"/>
  <c r="GA47" i="1" s="1"/>
  <c r="DN47" i="1"/>
  <c r="DM47" i="1"/>
  <c r="DK47" i="1"/>
  <c r="DJ47" i="1"/>
  <c r="DC47" i="1"/>
  <c r="DH47" i="1" s="1"/>
  <c r="DB47" i="1"/>
  <c r="CZ47" i="1"/>
  <c r="CY47" i="1"/>
  <c r="CW47" i="1"/>
  <c r="CV47" i="1"/>
  <c r="CU47" i="1"/>
  <c r="CP47" i="1"/>
  <c r="CO47" i="1"/>
  <c r="CN47" i="1"/>
  <c r="FY47" i="1" s="1"/>
  <c r="CM47" i="1"/>
  <c r="CL47" i="1"/>
  <c r="CK47" i="1"/>
  <c r="CS47" i="1" s="1"/>
  <c r="CJ47" i="1"/>
  <c r="CI47" i="1"/>
  <c r="CH47" i="1"/>
  <c r="CA47" i="1"/>
  <c r="BZ47" i="1"/>
  <c r="BX47" i="1"/>
  <c r="BW47" i="1"/>
  <c r="BV47" i="1"/>
  <c r="BU47" i="1"/>
  <c r="BT47" i="1"/>
  <c r="BS47" i="1"/>
  <c r="BR47" i="1"/>
  <c r="AO47" i="1"/>
  <c r="AA47" i="1"/>
  <c r="FQ46" i="1"/>
  <c r="FH46" i="1"/>
  <c r="DV46" i="1"/>
  <c r="DQ46" i="1"/>
  <c r="DP46" i="1"/>
  <c r="GA46" i="1" s="1"/>
  <c r="DN46" i="1"/>
  <c r="DM46" i="1"/>
  <c r="DK46" i="1"/>
  <c r="DJ46" i="1"/>
  <c r="CU46" i="1"/>
  <c r="CP46" i="1"/>
  <c r="EV46" i="1" s="1"/>
  <c r="B46" i="2" s="1"/>
  <c r="CO46" i="1"/>
  <c r="CM46" i="1"/>
  <c r="CL46" i="1"/>
  <c r="CK46" i="1"/>
  <c r="CJ46" i="1"/>
  <c r="CI46" i="1"/>
  <c r="CH46" i="1"/>
  <c r="BR46" i="1"/>
  <c r="AO46" i="1"/>
  <c r="AA46" i="1"/>
  <c r="FF45" i="1"/>
  <c r="CU45" i="1"/>
  <c r="BR45" i="1"/>
  <c r="BL45" i="1"/>
  <c r="BJ45" i="1"/>
  <c r="BM45" i="1" s="1"/>
  <c r="EV45" i="1" s="1"/>
  <c r="BI45" i="1"/>
  <c r="BH45" i="1"/>
  <c r="BG45" i="1"/>
  <c r="BF45" i="1"/>
  <c r="BE45" i="1"/>
  <c r="AO45" i="1"/>
  <c r="AA45" i="1"/>
  <c r="FF44" i="1"/>
  <c r="FE44" i="1"/>
  <c r="CU44" i="1"/>
  <c r="BR44" i="1"/>
  <c r="BL44" i="1"/>
  <c r="BJ44" i="1"/>
  <c r="BI44" i="1"/>
  <c r="BH44" i="1"/>
  <c r="BG44" i="1"/>
  <c r="BF44" i="1"/>
  <c r="BE44" i="1"/>
  <c r="AX44" i="1"/>
  <c r="AW44" i="1"/>
  <c r="AU44" i="1"/>
  <c r="AT44" i="1"/>
  <c r="AS44" i="1"/>
  <c r="AR44" i="1"/>
  <c r="AQ44" i="1"/>
  <c r="AP44" i="1"/>
  <c r="AO44" i="1"/>
  <c r="AA44" i="1"/>
  <c r="FH43" i="1"/>
  <c r="FG43" i="1"/>
  <c r="FF43" i="1"/>
  <c r="FE43" i="1"/>
  <c r="EZ43" i="1"/>
  <c r="DV43" i="1"/>
  <c r="DQ43" i="1"/>
  <c r="DP43" i="1"/>
  <c r="GA43" i="1" s="1"/>
  <c r="DN43" i="1"/>
  <c r="DM43" i="1"/>
  <c r="DK43" i="1"/>
  <c r="DJ43" i="1"/>
  <c r="DC43" i="1"/>
  <c r="DH43" i="1" s="1"/>
  <c r="FA43" i="1" s="1"/>
  <c r="DB43" i="1"/>
  <c r="CZ43" i="1"/>
  <c r="CY43" i="1"/>
  <c r="CW43" i="1"/>
  <c r="CV43" i="1"/>
  <c r="CU43" i="1"/>
  <c r="CP43" i="1"/>
  <c r="CO43" i="1"/>
  <c r="CM43" i="1"/>
  <c r="CL43" i="1"/>
  <c r="CK43" i="1"/>
  <c r="CJ43" i="1"/>
  <c r="CI43" i="1"/>
  <c r="CH43" i="1"/>
  <c r="CA43" i="1"/>
  <c r="BZ43" i="1"/>
  <c r="BX43" i="1"/>
  <c r="BW43" i="1"/>
  <c r="BV43" i="1"/>
  <c r="BU43" i="1"/>
  <c r="BT43" i="1"/>
  <c r="BS43" i="1"/>
  <c r="BR43" i="1"/>
  <c r="BL43" i="1"/>
  <c r="BJ43" i="1"/>
  <c r="BI43" i="1"/>
  <c r="BH43" i="1"/>
  <c r="BK43" i="1" s="1"/>
  <c r="BP43" i="1" s="1"/>
  <c r="BG43" i="1"/>
  <c r="BF43" i="1"/>
  <c r="BE43" i="1"/>
  <c r="AX43" i="1"/>
  <c r="AW43" i="1"/>
  <c r="AU43" i="1"/>
  <c r="AT43" i="1"/>
  <c r="AS43" i="1"/>
  <c r="AR43" i="1"/>
  <c r="AQ43" i="1"/>
  <c r="AP43" i="1"/>
  <c r="AO43" i="1"/>
  <c r="AA43" i="1"/>
  <c r="FE42" i="1"/>
  <c r="DV42" i="1"/>
  <c r="FJ42" i="1" s="1"/>
  <c r="DQ42" i="1"/>
  <c r="DP42" i="1"/>
  <c r="GA42" i="1" s="1"/>
  <c r="DN42" i="1"/>
  <c r="DM42" i="1"/>
  <c r="DK42" i="1"/>
  <c r="DJ42" i="1"/>
  <c r="DU42" i="1" s="1"/>
  <c r="DC42" i="1"/>
  <c r="DH42" i="1" s="1"/>
  <c r="FA42" i="1" s="1"/>
  <c r="DB42" i="1"/>
  <c r="CZ42" i="1"/>
  <c r="CY42" i="1"/>
  <c r="CW42" i="1"/>
  <c r="CV42" i="1"/>
  <c r="DG42" i="1" s="1"/>
  <c r="CU42" i="1"/>
  <c r="BR42" i="1"/>
  <c r="AX42" i="1"/>
  <c r="FO42" i="1" s="1"/>
  <c r="AW42" i="1"/>
  <c r="AU42" i="1"/>
  <c r="AT42" i="1"/>
  <c r="AS42" i="1"/>
  <c r="AR42" i="1"/>
  <c r="AQ42" i="1"/>
  <c r="AP42" i="1"/>
  <c r="AO42" i="1"/>
  <c r="AA42" i="1"/>
  <c r="FE41" i="1"/>
  <c r="CU41" i="1"/>
  <c r="BR41" i="1"/>
  <c r="AX41" i="1"/>
  <c r="FO41" i="1" s="1"/>
  <c r="AW41" i="1"/>
  <c r="AU41" i="1"/>
  <c r="AT41" i="1"/>
  <c r="AS41" i="1"/>
  <c r="BA41" i="1" s="1"/>
  <c r="AR41" i="1"/>
  <c r="AQ41" i="1"/>
  <c r="AP41" i="1"/>
  <c r="AO41" i="1"/>
  <c r="AA41" i="1"/>
  <c r="FF40" i="1"/>
  <c r="FE40" i="1"/>
  <c r="CU40" i="1"/>
  <c r="BR40" i="1"/>
  <c r="BL40" i="1"/>
  <c r="BJ40" i="1"/>
  <c r="BI40" i="1"/>
  <c r="BH40" i="1"/>
  <c r="BG40" i="1"/>
  <c r="BF40" i="1"/>
  <c r="BE40" i="1"/>
  <c r="AX40" i="1"/>
  <c r="AW40" i="1"/>
  <c r="AU40" i="1"/>
  <c r="AT40" i="1"/>
  <c r="AS40" i="1"/>
  <c r="AR40" i="1"/>
  <c r="AQ40" i="1"/>
  <c r="AP40" i="1"/>
  <c r="AO40" i="1"/>
  <c r="AA40" i="1"/>
  <c r="FF39" i="1"/>
  <c r="FE39" i="1"/>
  <c r="DV39" i="1"/>
  <c r="FJ39" i="1" s="1"/>
  <c r="DQ39" i="1"/>
  <c r="DP39" i="1"/>
  <c r="GA39" i="1" s="1"/>
  <c r="DN39" i="1"/>
  <c r="DM39" i="1"/>
  <c r="DK39" i="1"/>
  <c r="DJ39" i="1"/>
  <c r="DC39" i="1"/>
  <c r="DH39" i="1" s="1"/>
  <c r="DB39" i="1"/>
  <c r="CZ39" i="1"/>
  <c r="CY39" i="1"/>
  <c r="CW39" i="1"/>
  <c r="CV39" i="1"/>
  <c r="CU39" i="1"/>
  <c r="BR39" i="1"/>
  <c r="BL39" i="1"/>
  <c r="BJ39" i="1"/>
  <c r="BI39" i="1"/>
  <c r="BH39" i="1"/>
  <c r="BG39" i="1"/>
  <c r="BF39" i="1"/>
  <c r="BE39" i="1"/>
  <c r="AX39" i="1"/>
  <c r="AW39" i="1"/>
  <c r="AU39" i="1"/>
  <c r="AT39" i="1"/>
  <c r="AS39" i="1"/>
  <c r="AR39" i="1"/>
  <c r="AQ39" i="1"/>
  <c r="AP39" i="1"/>
  <c r="AO39" i="1"/>
  <c r="AA39" i="1"/>
  <c r="FE38" i="1"/>
  <c r="CU38" i="1"/>
  <c r="BR38" i="1"/>
  <c r="AX38" i="1"/>
  <c r="FO38" i="1" s="1"/>
  <c r="FS38" i="1" s="1"/>
  <c r="B38" i="2" s="1"/>
  <c r="AW38" i="1"/>
  <c r="AU38" i="1"/>
  <c r="AT38" i="1"/>
  <c r="AS38" i="1"/>
  <c r="AR38" i="1"/>
  <c r="AQ38" i="1"/>
  <c r="AP38" i="1"/>
  <c r="AV38" i="1" s="1"/>
  <c r="AO38" i="1"/>
  <c r="AA38" i="1"/>
  <c r="FF37" i="1"/>
  <c r="FD37" i="1"/>
  <c r="CU37" i="1"/>
  <c r="BR37" i="1"/>
  <c r="BL37" i="1"/>
  <c r="BJ37" i="1"/>
  <c r="BM37" i="1" s="1"/>
  <c r="FO37" i="1" s="1"/>
  <c r="BI37" i="1"/>
  <c r="BH37" i="1"/>
  <c r="BG37" i="1"/>
  <c r="BF37" i="1"/>
  <c r="BE37" i="1"/>
  <c r="AO37" i="1"/>
  <c r="AI37" i="1"/>
  <c r="AG37" i="1"/>
  <c r="AJ37" i="1" s="1"/>
  <c r="AF37" i="1"/>
  <c r="AE37" i="1"/>
  <c r="AD37" i="1"/>
  <c r="AC37" i="1"/>
  <c r="AB37" i="1"/>
  <c r="AA37" i="1"/>
  <c r="FD36" i="1"/>
  <c r="CU36" i="1"/>
  <c r="BR36" i="1"/>
  <c r="AO36" i="1"/>
  <c r="AI36" i="1"/>
  <c r="AG36" i="1"/>
  <c r="AF36" i="1"/>
  <c r="AE36" i="1"/>
  <c r="AD36" i="1"/>
  <c r="AJ36" i="1" s="1"/>
  <c r="AC36" i="1"/>
  <c r="AB36" i="1"/>
  <c r="AA36" i="1"/>
  <c r="GK35" i="1"/>
  <c r="FH35" i="1"/>
  <c r="FG35" i="1"/>
  <c r="FF35" i="1"/>
  <c r="FE35" i="1"/>
  <c r="FD35" i="1"/>
  <c r="EZ35" i="1"/>
  <c r="CU35" i="1"/>
  <c r="CP35" i="1"/>
  <c r="CO35" i="1"/>
  <c r="CM35" i="1"/>
  <c r="CL35" i="1"/>
  <c r="CK35" i="1"/>
  <c r="CJ35" i="1"/>
  <c r="CI35" i="1"/>
  <c r="CH35" i="1"/>
  <c r="CA35" i="1"/>
  <c r="FP35" i="1" s="1"/>
  <c r="BZ35" i="1"/>
  <c r="BX35" i="1"/>
  <c r="BW35" i="1"/>
  <c r="BV35" i="1"/>
  <c r="BU35" i="1"/>
  <c r="BT35" i="1"/>
  <c r="BS35" i="1"/>
  <c r="BR35" i="1"/>
  <c r="BL35" i="1"/>
  <c r="BJ35" i="1"/>
  <c r="BI35" i="1"/>
  <c r="BH35" i="1"/>
  <c r="BG35" i="1"/>
  <c r="BF35" i="1"/>
  <c r="BE35" i="1"/>
  <c r="AZ35" i="1"/>
  <c r="FX35" i="1" s="1"/>
  <c r="AX35" i="1"/>
  <c r="AW35" i="1"/>
  <c r="AU35" i="1"/>
  <c r="AT35" i="1"/>
  <c r="AS35" i="1"/>
  <c r="AR35" i="1"/>
  <c r="AQ35" i="1"/>
  <c r="AP35" i="1"/>
  <c r="AO35" i="1"/>
  <c r="AK35" i="1"/>
  <c r="AI35" i="1"/>
  <c r="AG35" i="1"/>
  <c r="AF35" i="1"/>
  <c r="AE35" i="1"/>
  <c r="AD35" i="1"/>
  <c r="AC35" i="1"/>
  <c r="AB35" i="1"/>
  <c r="AA35" i="1"/>
  <c r="FD34" i="1"/>
  <c r="CU34" i="1"/>
  <c r="BR34" i="1"/>
  <c r="AO34" i="1"/>
  <c r="AI34" i="1"/>
  <c r="AG34" i="1"/>
  <c r="AF34" i="1"/>
  <c r="AE34" i="1"/>
  <c r="AD34" i="1"/>
  <c r="AC34" i="1"/>
  <c r="AB34" i="1"/>
  <c r="AH34" i="1" s="1"/>
  <c r="AA34" i="1"/>
  <c r="FD33" i="1"/>
  <c r="CU33" i="1"/>
  <c r="BR33" i="1"/>
  <c r="AO33" i="1"/>
  <c r="AI33" i="1"/>
  <c r="AG33" i="1"/>
  <c r="AF33" i="1"/>
  <c r="AE33" i="1"/>
  <c r="AD33" i="1"/>
  <c r="AC33" i="1"/>
  <c r="AB33" i="1"/>
  <c r="AM33" i="1" s="1"/>
  <c r="AA33" i="1"/>
  <c r="FH32" i="1"/>
  <c r="FG32" i="1"/>
  <c r="FF32" i="1"/>
  <c r="FE32" i="1"/>
  <c r="FD32" i="1"/>
  <c r="EZ32" i="1"/>
  <c r="DV32" i="1"/>
  <c r="FJ32" i="1" s="1"/>
  <c r="DQ32" i="1"/>
  <c r="DP32" i="1"/>
  <c r="GA32" i="1" s="1"/>
  <c r="DN32" i="1"/>
  <c r="DM32" i="1"/>
  <c r="DK32" i="1"/>
  <c r="DJ32" i="1"/>
  <c r="DC32" i="1"/>
  <c r="DH32" i="1" s="1"/>
  <c r="DB32" i="1"/>
  <c r="CZ32" i="1"/>
  <c r="CY32" i="1"/>
  <c r="CW32" i="1"/>
  <c r="CV32" i="1"/>
  <c r="CU32" i="1"/>
  <c r="CP32" i="1"/>
  <c r="CO32" i="1"/>
  <c r="CM32" i="1"/>
  <c r="CL32" i="1"/>
  <c r="CK32" i="1"/>
  <c r="CJ32" i="1"/>
  <c r="CI32" i="1"/>
  <c r="CH32" i="1"/>
  <c r="CA32" i="1"/>
  <c r="FP32" i="1" s="1"/>
  <c r="BZ32" i="1"/>
  <c r="BX32" i="1"/>
  <c r="BW32" i="1"/>
  <c r="BV32" i="1"/>
  <c r="BU32" i="1"/>
  <c r="BT32" i="1"/>
  <c r="BS32" i="1"/>
  <c r="BY32" i="1" s="1"/>
  <c r="BR32" i="1"/>
  <c r="BL32" i="1"/>
  <c r="BJ32" i="1"/>
  <c r="BM32" i="1" s="1"/>
  <c r="BI32" i="1"/>
  <c r="BH32" i="1"/>
  <c r="BK32" i="1" s="1"/>
  <c r="BP32" i="1" s="1"/>
  <c r="BG32" i="1"/>
  <c r="BF32" i="1"/>
  <c r="BE32" i="1"/>
  <c r="AX32" i="1"/>
  <c r="AW32" i="1"/>
  <c r="AU32" i="1"/>
  <c r="AT32" i="1"/>
  <c r="AS32" i="1"/>
  <c r="AR32" i="1"/>
  <c r="AQ32" i="1"/>
  <c r="AP32" i="1"/>
  <c r="AO32" i="1"/>
  <c r="AI32" i="1"/>
  <c r="AG32" i="1"/>
  <c r="AF32" i="1"/>
  <c r="AE32" i="1"/>
  <c r="AD32" i="1"/>
  <c r="AC32" i="1"/>
  <c r="AB32" i="1"/>
  <c r="AA32" i="1"/>
  <c r="FH31" i="1"/>
  <c r="FG31" i="1"/>
  <c r="FF31" i="1"/>
  <c r="FE31" i="1"/>
  <c r="FD31" i="1"/>
  <c r="EZ31" i="1"/>
  <c r="CU31" i="1"/>
  <c r="CP31" i="1"/>
  <c r="CO31" i="1"/>
  <c r="CM31" i="1"/>
  <c r="CL31" i="1"/>
  <c r="CK31" i="1"/>
  <c r="CJ31" i="1"/>
  <c r="CI31" i="1"/>
  <c r="CH31" i="1"/>
  <c r="CA31" i="1"/>
  <c r="BZ31" i="1"/>
  <c r="BX31" i="1"/>
  <c r="BW31" i="1"/>
  <c r="BV31" i="1"/>
  <c r="BU31" i="1"/>
  <c r="BT31" i="1"/>
  <c r="BS31" i="1"/>
  <c r="BR31" i="1"/>
  <c r="BL31" i="1"/>
  <c r="BJ31" i="1"/>
  <c r="BI31" i="1"/>
  <c r="BH31" i="1"/>
  <c r="BK31" i="1" s="1"/>
  <c r="BP31" i="1" s="1"/>
  <c r="BG31" i="1"/>
  <c r="BF31" i="1"/>
  <c r="BE31" i="1"/>
  <c r="AX31" i="1"/>
  <c r="AW31" i="1"/>
  <c r="AU31" i="1"/>
  <c r="AT31" i="1"/>
  <c r="AS31" i="1"/>
  <c r="AR31" i="1"/>
  <c r="AQ31" i="1"/>
  <c r="AP31" i="1"/>
  <c r="AO31" i="1"/>
  <c r="AK31" i="1"/>
  <c r="AI31" i="1"/>
  <c r="AG31" i="1"/>
  <c r="AF31" i="1"/>
  <c r="AE31" i="1"/>
  <c r="AD31" i="1"/>
  <c r="AC31" i="1"/>
  <c r="AB31" i="1"/>
  <c r="AA31" i="1"/>
  <c r="FF30" i="1"/>
  <c r="FC30" i="1"/>
  <c r="CU30" i="1"/>
  <c r="BR30" i="1"/>
  <c r="BL30" i="1"/>
  <c r="BJ30" i="1"/>
  <c r="BI30" i="1"/>
  <c r="BH30" i="1"/>
  <c r="BK30" i="1" s="1"/>
  <c r="BG30" i="1"/>
  <c r="BF30" i="1"/>
  <c r="BE30" i="1"/>
  <c r="AO30" i="1"/>
  <c r="AA30" i="1"/>
  <c r="V30" i="1"/>
  <c r="T30" i="1"/>
  <c r="S30" i="1"/>
  <c r="R30" i="1"/>
  <c r="Q30" i="1"/>
  <c r="P30" i="1"/>
  <c r="O30" i="1"/>
  <c r="U30" i="1" s="1"/>
  <c r="GF30" i="1" s="1"/>
  <c r="FB29" i="1"/>
  <c r="CU29" i="1"/>
  <c r="BR29" i="1"/>
  <c r="AO29" i="1"/>
  <c r="AA29" i="1"/>
  <c r="Y29" i="1"/>
  <c r="U29" i="1"/>
  <c r="J29" i="1"/>
  <c r="EV29" i="1" s="1"/>
  <c r="I29" i="1"/>
  <c r="G29" i="1"/>
  <c r="F29" i="1"/>
  <c r="E29" i="1"/>
  <c r="D29" i="1"/>
  <c r="C29" i="1"/>
  <c r="B29" i="1"/>
  <c r="H29" i="1" s="1"/>
  <c r="FH28" i="1"/>
  <c r="FG28" i="1"/>
  <c r="FF28" i="1"/>
  <c r="FE28" i="1"/>
  <c r="FD28" i="1"/>
  <c r="FC28" i="1"/>
  <c r="FB28" i="1"/>
  <c r="EZ28" i="1"/>
  <c r="DV28" i="1"/>
  <c r="FJ28" i="1" s="1"/>
  <c r="DQ28" i="1"/>
  <c r="DP28" i="1"/>
  <c r="GA28" i="1" s="1"/>
  <c r="DN28" i="1"/>
  <c r="DM28" i="1"/>
  <c r="DK28" i="1"/>
  <c r="DJ28" i="1"/>
  <c r="DH28" i="1"/>
  <c r="FI28" i="1" s="1"/>
  <c r="DC28" i="1"/>
  <c r="DB28" i="1"/>
  <c r="CZ28" i="1"/>
  <c r="CY28" i="1"/>
  <c r="CW28" i="1"/>
  <c r="CV28" i="1"/>
  <c r="CU28" i="1"/>
  <c r="CP28" i="1"/>
  <c r="CO28" i="1"/>
  <c r="CM28" i="1"/>
  <c r="CL28" i="1"/>
  <c r="CK28" i="1"/>
  <c r="CJ28" i="1"/>
  <c r="CI28" i="1"/>
  <c r="CH28" i="1"/>
  <c r="CA28" i="1"/>
  <c r="FP28" i="1" s="1"/>
  <c r="BZ28" i="1"/>
  <c r="BX28" i="1"/>
  <c r="BW28" i="1"/>
  <c r="BV28" i="1"/>
  <c r="BU28" i="1"/>
  <c r="BT28" i="1"/>
  <c r="BS28" i="1"/>
  <c r="BR28" i="1"/>
  <c r="BL28" i="1"/>
  <c r="BJ28" i="1"/>
  <c r="BI28" i="1"/>
  <c r="BH28" i="1"/>
  <c r="BK28" i="1" s="1"/>
  <c r="BG28" i="1"/>
  <c r="BF28" i="1"/>
  <c r="BE28" i="1"/>
  <c r="AX28" i="1"/>
  <c r="AW28" i="1"/>
  <c r="AU28" i="1"/>
  <c r="AT28" i="1"/>
  <c r="AS28" i="1"/>
  <c r="AR28" i="1"/>
  <c r="AQ28" i="1"/>
  <c r="AP28" i="1"/>
  <c r="AO28" i="1"/>
  <c r="AI28" i="1"/>
  <c r="AG28" i="1"/>
  <c r="AF28" i="1"/>
  <c r="AE28" i="1"/>
  <c r="AM28" i="1" s="1"/>
  <c r="AD28" i="1"/>
  <c r="AC28" i="1"/>
  <c r="AB28" i="1"/>
  <c r="AA28" i="1"/>
  <c r="V28" i="1"/>
  <c r="U28" i="1"/>
  <c r="GF28" i="1" s="1"/>
  <c r="T28" i="1"/>
  <c r="S28" i="1"/>
  <c r="R28" i="1"/>
  <c r="Q28" i="1"/>
  <c r="P28" i="1"/>
  <c r="O28" i="1"/>
  <c r="Y28" i="1" s="1"/>
  <c r="J28" i="1"/>
  <c r="I28" i="1"/>
  <c r="G28" i="1"/>
  <c r="F28" i="1"/>
  <c r="E28" i="1"/>
  <c r="D28" i="1"/>
  <c r="C28" i="1"/>
  <c r="B28" i="1"/>
  <c r="FH27" i="1"/>
  <c r="FG27" i="1"/>
  <c r="FF27" i="1"/>
  <c r="FE27" i="1"/>
  <c r="FC27" i="1"/>
  <c r="FB27" i="1"/>
  <c r="EZ27" i="1"/>
  <c r="DV27" i="1"/>
  <c r="FJ27" i="1" s="1"/>
  <c r="DQ27" i="1"/>
  <c r="DP27" i="1"/>
  <c r="GA27" i="1" s="1"/>
  <c r="DN27" i="1"/>
  <c r="DM27" i="1"/>
  <c r="DK27" i="1"/>
  <c r="DJ27" i="1"/>
  <c r="DC27" i="1"/>
  <c r="DH27" i="1" s="1"/>
  <c r="FI27" i="1" s="1"/>
  <c r="DB27" i="1"/>
  <c r="CZ27" i="1"/>
  <c r="CY27" i="1"/>
  <c r="CW27" i="1"/>
  <c r="CV27" i="1"/>
  <c r="CU27" i="1"/>
  <c r="CP27" i="1"/>
  <c r="CO27" i="1"/>
  <c r="CM27" i="1"/>
  <c r="CL27" i="1"/>
  <c r="CK27" i="1"/>
  <c r="CJ27" i="1"/>
  <c r="CI27" i="1"/>
  <c r="CH27" i="1"/>
  <c r="CA27" i="1"/>
  <c r="FP27" i="1" s="1"/>
  <c r="BZ27" i="1"/>
  <c r="BX27" i="1"/>
  <c r="BW27" i="1"/>
  <c r="BV27" i="1"/>
  <c r="BU27" i="1"/>
  <c r="BT27" i="1"/>
  <c r="BS27" i="1"/>
  <c r="BR27" i="1"/>
  <c r="BL27" i="1"/>
  <c r="BJ27" i="1"/>
  <c r="BI27" i="1"/>
  <c r="BH27" i="1"/>
  <c r="BK27" i="1" s="1"/>
  <c r="BG27" i="1"/>
  <c r="BF27" i="1"/>
  <c r="BE27" i="1"/>
  <c r="AX27" i="1"/>
  <c r="AW27" i="1"/>
  <c r="AU27" i="1"/>
  <c r="AT27" i="1"/>
  <c r="AS27" i="1"/>
  <c r="AR27" i="1"/>
  <c r="AQ27" i="1"/>
  <c r="AP27" i="1"/>
  <c r="AO27" i="1"/>
  <c r="AA27" i="1"/>
  <c r="V27" i="1"/>
  <c r="T27" i="1"/>
  <c r="S27" i="1"/>
  <c r="R27" i="1"/>
  <c r="Q27" i="1"/>
  <c r="W27" i="1" s="1"/>
  <c r="P27" i="1"/>
  <c r="O27" i="1"/>
  <c r="J27" i="1"/>
  <c r="I27" i="1"/>
  <c r="G27" i="1"/>
  <c r="F27" i="1"/>
  <c r="E27" i="1"/>
  <c r="D27" i="1"/>
  <c r="C27" i="1"/>
  <c r="B27" i="1"/>
  <c r="H27" i="1" s="1"/>
  <c r="FC26" i="1"/>
  <c r="FB26" i="1"/>
  <c r="CU26" i="1"/>
  <c r="BR26" i="1"/>
  <c r="AO26" i="1"/>
  <c r="AA26" i="1"/>
  <c r="V26" i="1"/>
  <c r="T26" i="1"/>
  <c r="S26" i="1"/>
  <c r="R26" i="1"/>
  <c r="U26" i="1" s="1"/>
  <c r="GF26" i="1" s="1"/>
  <c r="Q26" i="1"/>
  <c r="P26" i="1"/>
  <c r="O26" i="1"/>
  <c r="J26" i="1"/>
  <c r="I26" i="1"/>
  <c r="G26" i="1"/>
  <c r="F26" i="1"/>
  <c r="E26" i="1"/>
  <c r="D26" i="1"/>
  <c r="C26" i="1"/>
  <c r="B26" i="1"/>
  <c r="FF25" i="1"/>
  <c r="FE25" i="1"/>
  <c r="FD25" i="1"/>
  <c r="FC25" i="1"/>
  <c r="FB25" i="1"/>
  <c r="CU25" i="1"/>
  <c r="BR25" i="1"/>
  <c r="BL25" i="1"/>
  <c r="BJ25" i="1"/>
  <c r="BI25" i="1"/>
  <c r="BH25" i="1"/>
  <c r="BG25" i="1"/>
  <c r="BF25" i="1"/>
  <c r="BE25" i="1"/>
  <c r="AX25" i="1"/>
  <c r="AW25" i="1"/>
  <c r="AU25" i="1"/>
  <c r="AT25" i="1"/>
  <c r="AS25" i="1"/>
  <c r="AR25" i="1"/>
  <c r="AQ25" i="1"/>
  <c r="AP25" i="1"/>
  <c r="AV25" i="1" s="1"/>
  <c r="FW25" i="1" s="1"/>
  <c r="AO25" i="1"/>
  <c r="AI25" i="1"/>
  <c r="AG25" i="1"/>
  <c r="AF25" i="1"/>
  <c r="AE25" i="1"/>
  <c r="AD25" i="1"/>
  <c r="AC25" i="1"/>
  <c r="AB25" i="1"/>
  <c r="AA25" i="1"/>
  <c r="V25" i="1"/>
  <c r="T25" i="1"/>
  <c r="S25" i="1"/>
  <c r="R25" i="1"/>
  <c r="Q25" i="1"/>
  <c r="P25" i="1"/>
  <c r="O25" i="1"/>
  <c r="J25" i="1"/>
  <c r="I25" i="1"/>
  <c r="G25" i="1"/>
  <c r="F25" i="1"/>
  <c r="E25" i="1"/>
  <c r="D25" i="1"/>
  <c r="C25" i="1"/>
  <c r="B25" i="1"/>
  <c r="FH24" i="1"/>
  <c r="FG24" i="1"/>
  <c r="FF24" i="1"/>
  <c r="FE24" i="1"/>
  <c r="FD24" i="1"/>
  <c r="FC24" i="1"/>
  <c r="FB24" i="1"/>
  <c r="EZ24" i="1"/>
  <c r="CU24" i="1"/>
  <c r="CP24" i="1"/>
  <c r="CO24" i="1"/>
  <c r="CM24" i="1"/>
  <c r="CL24" i="1"/>
  <c r="CK24" i="1"/>
  <c r="CJ24" i="1"/>
  <c r="CI24" i="1"/>
  <c r="CH24" i="1"/>
  <c r="CA24" i="1"/>
  <c r="FP24" i="1" s="1"/>
  <c r="BZ24" i="1"/>
  <c r="BX24" i="1"/>
  <c r="BW24" i="1"/>
  <c r="BV24" i="1"/>
  <c r="CD24" i="1" s="1"/>
  <c r="BU24" i="1"/>
  <c r="BT24" i="1"/>
  <c r="BS24" i="1"/>
  <c r="BR24" i="1"/>
  <c r="BL24" i="1"/>
  <c r="BJ24" i="1"/>
  <c r="BI24" i="1"/>
  <c r="BH24" i="1"/>
  <c r="BG24" i="1"/>
  <c r="BF24" i="1"/>
  <c r="BE24" i="1"/>
  <c r="AX24" i="1"/>
  <c r="AW24" i="1"/>
  <c r="AU24" i="1"/>
  <c r="AT24" i="1"/>
  <c r="AS24" i="1"/>
  <c r="AR24" i="1"/>
  <c r="AQ24" i="1"/>
  <c r="AP24" i="1"/>
  <c r="AO24" i="1"/>
  <c r="AI24" i="1"/>
  <c r="AG24" i="1"/>
  <c r="AF24" i="1"/>
  <c r="AE24" i="1"/>
  <c r="AD24" i="1"/>
  <c r="AC24" i="1"/>
  <c r="AB24" i="1"/>
  <c r="AH24" i="1" s="1"/>
  <c r="GH24" i="1" s="1"/>
  <c r="AA24" i="1"/>
  <c r="V24" i="1"/>
  <c r="T24" i="1"/>
  <c r="W24" i="1" s="1"/>
  <c r="S24" i="1"/>
  <c r="R24" i="1"/>
  <c r="Q24" i="1"/>
  <c r="P24" i="1"/>
  <c r="O24" i="1"/>
  <c r="J24" i="1"/>
  <c r="I24" i="1"/>
  <c r="G24" i="1"/>
  <c r="F24" i="1"/>
  <c r="E24" i="1"/>
  <c r="D24" i="1"/>
  <c r="C24" i="1"/>
  <c r="B24" i="1"/>
  <c r="FH23" i="1"/>
  <c r="FG23" i="1"/>
  <c r="FF23" i="1"/>
  <c r="FE23" i="1"/>
  <c r="FD23" i="1"/>
  <c r="FC23" i="1"/>
  <c r="FB23" i="1"/>
  <c r="EZ23" i="1"/>
  <c r="DV23" i="1"/>
  <c r="FJ23" i="1" s="1"/>
  <c r="DQ23" i="1"/>
  <c r="DP23" i="1"/>
  <c r="GA23" i="1" s="1"/>
  <c r="DN23" i="1"/>
  <c r="DM23" i="1"/>
  <c r="DK23" i="1"/>
  <c r="DJ23" i="1"/>
  <c r="DF23" i="1"/>
  <c r="DC23" i="1"/>
  <c r="DH23" i="1" s="1"/>
  <c r="DB23" i="1"/>
  <c r="CZ23" i="1"/>
  <c r="CY23" i="1"/>
  <c r="CW23" i="1"/>
  <c r="CV23" i="1"/>
  <c r="CU23" i="1"/>
  <c r="CP23" i="1"/>
  <c r="CO23" i="1"/>
  <c r="CM23" i="1"/>
  <c r="CL23" i="1"/>
  <c r="CK23" i="1"/>
  <c r="CJ23" i="1"/>
  <c r="CI23" i="1"/>
  <c r="CH23" i="1"/>
  <c r="CC23" i="1"/>
  <c r="CA23" i="1"/>
  <c r="BZ23" i="1"/>
  <c r="BX23" i="1"/>
  <c r="BW23" i="1"/>
  <c r="BV23" i="1"/>
  <c r="BU23" i="1"/>
  <c r="BT23" i="1"/>
  <c r="BS23" i="1"/>
  <c r="BY23" i="1" s="1"/>
  <c r="BR23" i="1"/>
  <c r="BP23" i="1"/>
  <c r="BL23" i="1"/>
  <c r="BJ23" i="1"/>
  <c r="BI23" i="1"/>
  <c r="BH23" i="1"/>
  <c r="BG23" i="1"/>
  <c r="BF23" i="1"/>
  <c r="BE23" i="1"/>
  <c r="BK23" i="1" s="1"/>
  <c r="GJ23" i="1" s="1"/>
  <c r="AX23" i="1"/>
  <c r="AW23" i="1"/>
  <c r="AU23" i="1"/>
  <c r="AT23" i="1"/>
  <c r="AS23" i="1"/>
  <c r="AR23" i="1"/>
  <c r="AQ23" i="1"/>
  <c r="AP23" i="1"/>
  <c r="AV23" i="1" s="1"/>
  <c r="FW23" i="1" s="1"/>
  <c r="AO23" i="1"/>
  <c r="AK23" i="1"/>
  <c r="AI23" i="1"/>
  <c r="AG23" i="1"/>
  <c r="AF23" i="1"/>
  <c r="AE23" i="1"/>
  <c r="AD23" i="1"/>
  <c r="AC23" i="1"/>
  <c r="AB23" i="1"/>
  <c r="AA23" i="1"/>
  <c r="V23" i="1"/>
  <c r="T23" i="1"/>
  <c r="S23" i="1"/>
  <c r="R23" i="1"/>
  <c r="Q23" i="1"/>
  <c r="W23" i="1" s="1"/>
  <c r="FM23" i="1" s="1"/>
  <c r="P23" i="1"/>
  <c r="O23" i="1"/>
  <c r="U23" i="1" s="1"/>
  <c r="GF23" i="1" s="1"/>
  <c r="J23" i="1"/>
  <c r="I23" i="1"/>
  <c r="G23" i="1"/>
  <c r="F23" i="1"/>
  <c r="E23" i="1"/>
  <c r="D23" i="1"/>
  <c r="C23" i="1"/>
  <c r="B23" i="1"/>
  <c r="FF22" i="1"/>
  <c r="FE22" i="1"/>
  <c r="FC22" i="1"/>
  <c r="FB22" i="1"/>
  <c r="DV22" i="1"/>
  <c r="DQ22" i="1"/>
  <c r="DP22" i="1"/>
  <c r="GA22" i="1" s="1"/>
  <c r="DN22" i="1"/>
  <c r="DM22" i="1"/>
  <c r="DK22" i="1"/>
  <c r="DJ22" i="1"/>
  <c r="DU22" i="1" s="1"/>
  <c r="DH22" i="1"/>
  <c r="FI22" i="1" s="1"/>
  <c r="DC22" i="1"/>
  <c r="DB22" i="1"/>
  <c r="CZ22" i="1"/>
  <c r="CY22" i="1"/>
  <c r="CW22" i="1"/>
  <c r="CV22" i="1"/>
  <c r="CU22" i="1"/>
  <c r="BR22" i="1"/>
  <c r="BL22" i="1"/>
  <c r="BJ22" i="1"/>
  <c r="BM22" i="1" s="1"/>
  <c r="FO22" i="1" s="1"/>
  <c r="FS22" i="1" s="1"/>
  <c r="B22" i="2" s="1"/>
  <c r="BI22" i="1"/>
  <c r="BH22" i="1"/>
  <c r="BG22" i="1"/>
  <c r="BF22" i="1"/>
  <c r="BE22" i="1"/>
  <c r="AX22" i="1"/>
  <c r="AW22" i="1"/>
  <c r="AU22" i="1"/>
  <c r="AT22" i="1"/>
  <c r="AS22" i="1"/>
  <c r="AR22" i="1"/>
  <c r="AQ22" i="1"/>
  <c r="AP22" i="1"/>
  <c r="AO22" i="1"/>
  <c r="AM22" i="1"/>
  <c r="AJ22" i="1"/>
  <c r="AH22" i="1"/>
  <c r="AA22" i="1"/>
  <c r="V22" i="1"/>
  <c r="T22" i="1"/>
  <c r="S22" i="1"/>
  <c r="R22" i="1"/>
  <c r="Q22" i="1"/>
  <c r="P22" i="1"/>
  <c r="O22" i="1"/>
  <c r="Y22" i="1" s="1"/>
  <c r="J22" i="1"/>
  <c r="I22" i="1"/>
  <c r="G22" i="1"/>
  <c r="F22" i="1"/>
  <c r="E22" i="1"/>
  <c r="D22" i="1"/>
  <c r="C22" i="1"/>
  <c r="B22" i="1"/>
  <c r="FF21" i="1"/>
  <c r="FE21" i="1"/>
  <c r="FD21" i="1"/>
  <c r="FC21" i="1"/>
  <c r="FB21" i="1"/>
  <c r="DC21" i="1"/>
  <c r="DH21" i="1" s="1"/>
  <c r="FI21" i="1" s="1"/>
  <c r="DB21" i="1"/>
  <c r="CZ21" i="1"/>
  <c r="CY21" i="1"/>
  <c r="CW21" i="1"/>
  <c r="CV21" i="1"/>
  <c r="CU21" i="1"/>
  <c r="BR21" i="1"/>
  <c r="BL21" i="1"/>
  <c r="BJ21" i="1"/>
  <c r="BI21" i="1"/>
  <c r="BH21" i="1"/>
  <c r="BG21" i="1"/>
  <c r="BF21" i="1"/>
  <c r="BE21" i="1"/>
  <c r="AX21" i="1"/>
  <c r="AW21" i="1"/>
  <c r="AU21" i="1"/>
  <c r="AT21" i="1"/>
  <c r="AS21" i="1"/>
  <c r="AR21" i="1"/>
  <c r="AQ21" i="1"/>
  <c r="AP21" i="1"/>
  <c r="AO21" i="1"/>
  <c r="AI21" i="1"/>
  <c r="AG21" i="1"/>
  <c r="AF21" i="1"/>
  <c r="AE21" i="1"/>
  <c r="AD21" i="1"/>
  <c r="AC21" i="1"/>
  <c r="AB21" i="1"/>
  <c r="AA21" i="1"/>
  <c r="V21" i="1"/>
  <c r="T21" i="1"/>
  <c r="S21" i="1"/>
  <c r="R21" i="1"/>
  <c r="Q21" i="1"/>
  <c r="P21" i="1"/>
  <c r="O21" i="1"/>
  <c r="J21" i="1"/>
  <c r="I21" i="1"/>
  <c r="G21" i="1"/>
  <c r="F21" i="1"/>
  <c r="E21" i="1"/>
  <c r="D21" i="1"/>
  <c r="C21" i="1"/>
  <c r="B21" i="1"/>
  <c r="FD20" i="1"/>
  <c r="FC20" i="1"/>
  <c r="FB20" i="1"/>
  <c r="CU20" i="1"/>
  <c r="BR20" i="1"/>
  <c r="AO20" i="1"/>
  <c r="AI20" i="1"/>
  <c r="AG20" i="1"/>
  <c r="AF20" i="1"/>
  <c r="AE20" i="1"/>
  <c r="AD20" i="1"/>
  <c r="AC20" i="1"/>
  <c r="AB20" i="1"/>
  <c r="AM20" i="1" s="1"/>
  <c r="AA20" i="1"/>
  <c r="V20" i="1"/>
  <c r="T20" i="1"/>
  <c r="S20" i="1"/>
  <c r="R20" i="1"/>
  <c r="Q20" i="1"/>
  <c r="W20" i="1" s="1"/>
  <c r="P20" i="1"/>
  <c r="O20" i="1"/>
  <c r="J20" i="1"/>
  <c r="I20" i="1"/>
  <c r="G20" i="1"/>
  <c r="F20" i="1"/>
  <c r="E20" i="1"/>
  <c r="H20" i="1" s="1"/>
  <c r="FU20" i="1" s="1"/>
  <c r="D20" i="1"/>
  <c r="C20" i="1"/>
  <c r="B20" i="1"/>
  <c r="FH19" i="1"/>
  <c r="FG19" i="1"/>
  <c r="FF19" i="1"/>
  <c r="FE19" i="1"/>
  <c r="FD19" i="1"/>
  <c r="FC19" i="1"/>
  <c r="FB19" i="1"/>
  <c r="EZ19" i="1"/>
  <c r="DV19" i="1"/>
  <c r="DQ19" i="1"/>
  <c r="DP19" i="1"/>
  <c r="GA19" i="1" s="1"/>
  <c r="DN19" i="1"/>
  <c r="DM19" i="1"/>
  <c r="DK19" i="1"/>
  <c r="DJ19" i="1"/>
  <c r="DU19" i="1" s="1"/>
  <c r="DC19" i="1"/>
  <c r="DH19" i="1" s="1"/>
  <c r="FI19" i="1" s="1"/>
  <c r="DB19" i="1"/>
  <c r="CZ19" i="1"/>
  <c r="CY19" i="1"/>
  <c r="CW19" i="1"/>
  <c r="CV19" i="1"/>
  <c r="CU19" i="1"/>
  <c r="CP19" i="1"/>
  <c r="CO19" i="1"/>
  <c r="CM19" i="1"/>
  <c r="CL19" i="1"/>
  <c r="CK19" i="1"/>
  <c r="CJ19" i="1"/>
  <c r="CI19" i="1"/>
  <c r="CH19" i="1"/>
  <c r="CS19" i="1" s="1"/>
  <c r="CA19" i="1"/>
  <c r="BZ19" i="1"/>
  <c r="BX19" i="1"/>
  <c r="BW19" i="1"/>
  <c r="BV19" i="1"/>
  <c r="BU19" i="1"/>
  <c r="BT19" i="1"/>
  <c r="BS19" i="1"/>
  <c r="BR19" i="1"/>
  <c r="BL19" i="1"/>
  <c r="BJ19" i="1"/>
  <c r="BI19" i="1"/>
  <c r="BH19" i="1"/>
  <c r="BG19" i="1"/>
  <c r="BF19" i="1"/>
  <c r="BE19" i="1"/>
  <c r="AX19" i="1"/>
  <c r="AW19" i="1"/>
  <c r="AU19" i="1"/>
  <c r="AT19" i="1"/>
  <c r="AS19" i="1"/>
  <c r="AR19" i="1"/>
  <c r="AQ19" i="1"/>
  <c r="AP19" i="1"/>
  <c r="AO19" i="1"/>
  <c r="AI19" i="1"/>
  <c r="AG19" i="1"/>
  <c r="AF19" i="1"/>
  <c r="AE19" i="1"/>
  <c r="AD19" i="1"/>
  <c r="AC19" i="1"/>
  <c r="AB19" i="1"/>
  <c r="AA19" i="1"/>
  <c r="V19" i="1"/>
  <c r="T19" i="1"/>
  <c r="S19" i="1"/>
  <c r="R19" i="1"/>
  <c r="Q19" i="1"/>
  <c r="P19" i="1"/>
  <c r="O19" i="1"/>
  <c r="J19" i="1"/>
  <c r="I19" i="1"/>
  <c r="G19" i="1"/>
  <c r="F19" i="1"/>
  <c r="E19" i="1"/>
  <c r="D19" i="1"/>
  <c r="C19" i="1"/>
  <c r="B19" i="1"/>
  <c r="GK18" i="1"/>
  <c r="FZ18" i="1"/>
  <c r="FV18" i="1"/>
  <c r="FH18" i="1"/>
  <c r="FG18" i="1"/>
  <c r="FF18" i="1"/>
  <c r="FE18" i="1"/>
  <c r="FD18" i="1"/>
  <c r="FC18" i="1"/>
  <c r="FB18" i="1"/>
  <c r="EZ18" i="1"/>
  <c r="DV18" i="1"/>
  <c r="FJ18" i="1" s="1"/>
  <c r="DT18" i="1"/>
  <c r="GB18" i="1" s="1"/>
  <c r="DQ18" i="1"/>
  <c r="DP18" i="1"/>
  <c r="GA18" i="1" s="1"/>
  <c r="DN18" i="1"/>
  <c r="DM18" i="1"/>
  <c r="DU18" i="1" s="1"/>
  <c r="DK18" i="1"/>
  <c r="DJ18" i="1"/>
  <c r="DF18" i="1"/>
  <c r="DC18" i="1"/>
  <c r="DH18" i="1" s="1"/>
  <c r="DB18" i="1"/>
  <c r="CZ18" i="1"/>
  <c r="CY18" i="1"/>
  <c r="DG18" i="1" s="1"/>
  <c r="CW18" i="1"/>
  <c r="CV18" i="1"/>
  <c r="CU18" i="1"/>
  <c r="CP18" i="1"/>
  <c r="CO18" i="1"/>
  <c r="CM18" i="1"/>
  <c r="CL18" i="1"/>
  <c r="CK18" i="1"/>
  <c r="CJ18" i="1"/>
  <c r="CI18" i="1"/>
  <c r="CH18" i="1"/>
  <c r="CC18" i="1"/>
  <c r="CA18" i="1"/>
  <c r="FP18" i="1" s="1"/>
  <c r="BZ18" i="1"/>
  <c r="BY18" i="1"/>
  <c r="BX18" i="1"/>
  <c r="BW18" i="1"/>
  <c r="BV18" i="1"/>
  <c r="BU18" i="1"/>
  <c r="BT18" i="1"/>
  <c r="BS18" i="1"/>
  <c r="CD18" i="1" s="1"/>
  <c r="BR18" i="1"/>
  <c r="BL18" i="1"/>
  <c r="BJ18" i="1"/>
  <c r="BM18" i="1" s="1"/>
  <c r="FO18" i="1" s="1"/>
  <c r="BI18" i="1"/>
  <c r="BH18" i="1"/>
  <c r="BG18" i="1"/>
  <c r="BF18" i="1"/>
  <c r="BE18" i="1"/>
  <c r="AZ18" i="1"/>
  <c r="FX18" i="1" s="1"/>
  <c r="AX18" i="1"/>
  <c r="AW18" i="1"/>
  <c r="AU18" i="1"/>
  <c r="AT18" i="1"/>
  <c r="AS18" i="1"/>
  <c r="AR18" i="1"/>
  <c r="AQ18" i="1"/>
  <c r="AP18" i="1"/>
  <c r="AO18" i="1"/>
  <c r="AI18" i="1"/>
  <c r="AG18" i="1"/>
  <c r="AF18" i="1"/>
  <c r="AE18" i="1"/>
  <c r="AD18" i="1"/>
  <c r="AC18" i="1"/>
  <c r="AB18" i="1"/>
  <c r="AA18" i="1"/>
  <c r="V18" i="1"/>
  <c r="T18" i="1"/>
  <c r="S18" i="1"/>
  <c r="R18" i="1"/>
  <c r="Q18" i="1"/>
  <c r="P18" i="1"/>
  <c r="O18" i="1"/>
  <c r="J18" i="1"/>
  <c r="I18" i="1"/>
  <c r="G18" i="1"/>
  <c r="F18" i="1"/>
  <c r="E18" i="1"/>
  <c r="H18" i="1" s="1"/>
  <c r="D18" i="1"/>
  <c r="C18" i="1"/>
  <c r="B18" i="1"/>
  <c r="GG17" i="1"/>
  <c r="FH17" i="1"/>
  <c r="FG17" i="1"/>
  <c r="FF17" i="1"/>
  <c r="FE17" i="1"/>
  <c r="FD17" i="1"/>
  <c r="FC17" i="1"/>
  <c r="FB17" i="1"/>
  <c r="EZ17" i="1"/>
  <c r="DV17" i="1"/>
  <c r="FJ17" i="1" s="1"/>
  <c r="DQ17" i="1"/>
  <c r="DP17" i="1"/>
  <c r="GA17" i="1" s="1"/>
  <c r="DN17" i="1"/>
  <c r="DM17" i="1"/>
  <c r="DK17" i="1"/>
  <c r="DJ17" i="1"/>
  <c r="DC17" i="1"/>
  <c r="DH17" i="1" s="1"/>
  <c r="DB17" i="1"/>
  <c r="CZ17" i="1"/>
  <c r="CY17" i="1"/>
  <c r="CW17" i="1"/>
  <c r="CV17" i="1"/>
  <c r="DG17" i="1" s="1"/>
  <c r="CU17" i="1"/>
  <c r="CP17" i="1"/>
  <c r="CO17" i="1"/>
  <c r="CM17" i="1"/>
  <c r="CL17" i="1"/>
  <c r="CK17" i="1"/>
  <c r="CJ17" i="1"/>
  <c r="CI17" i="1"/>
  <c r="CH17" i="1"/>
  <c r="CA17" i="1"/>
  <c r="FP17" i="1" s="1"/>
  <c r="BZ17" i="1"/>
  <c r="BX17" i="1"/>
  <c r="BW17" i="1"/>
  <c r="BV17" i="1"/>
  <c r="BU17" i="1"/>
  <c r="BT17" i="1"/>
  <c r="BS17" i="1"/>
  <c r="BR17" i="1"/>
  <c r="BL17" i="1"/>
  <c r="BJ17" i="1"/>
  <c r="BM17" i="1" s="1"/>
  <c r="FO17" i="1" s="1"/>
  <c r="BI17" i="1"/>
  <c r="BH17" i="1"/>
  <c r="BG17" i="1"/>
  <c r="BF17" i="1"/>
  <c r="BE17" i="1"/>
  <c r="AX17" i="1"/>
  <c r="AW17" i="1"/>
  <c r="AV17" i="1"/>
  <c r="FW17" i="1" s="1"/>
  <c r="AU17" i="1"/>
  <c r="AT17" i="1"/>
  <c r="AS17" i="1"/>
  <c r="AR17" i="1"/>
  <c r="AQ17" i="1"/>
  <c r="AP17" i="1"/>
  <c r="AO17" i="1"/>
  <c r="AI17" i="1"/>
  <c r="AG17" i="1"/>
  <c r="AJ17" i="1" s="1"/>
  <c r="FN17" i="1" s="1"/>
  <c r="AF17" i="1"/>
  <c r="AE17" i="1"/>
  <c r="AD17" i="1"/>
  <c r="AC17" i="1"/>
  <c r="AB17" i="1"/>
  <c r="AA17" i="1"/>
  <c r="W17" i="1"/>
  <c r="V17" i="1"/>
  <c r="T17" i="1"/>
  <c r="S17" i="1"/>
  <c r="R17" i="1"/>
  <c r="Q17" i="1"/>
  <c r="P17" i="1"/>
  <c r="O17" i="1"/>
  <c r="J17" i="1"/>
  <c r="FM17" i="1" s="1"/>
  <c r="I17" i="1"/>
  <c r="G17" i="1"/>
  <c r="F17" i="1"/>
  <c r="E17" i="1"/>
  <c r="D17" i="1"/>
  <c r="C17" i="1"/>
  <c r="B17" i="1"/>
  <c r="FH16" i="1"/>
  <c r="FG16" i="1"/>
  <c r="FF16" i="1"/>
  <c r="FE16" i="1"/>
  <c r="FD16" i="1"/>
  <c r="FC16" i="1"/>
  <c r="FB16" i="1"/>
  <c r="EZ16" i="1"/>
  <c r="CU16" i="1"/>
  <c r="CP16" i="1"/>
  <c r="CO16" i="1"/>
  <c r="CM16" i="1"/>
  <c r="CL16" i="1"/>
  <c r="CK16" i="1"/>
  <c r="CJ16" i="1"/>
  <c r="CI16" i="1"/>
  <c r="CH16" i="1"/>
  <c r="CS16" i="1" s="1"/>
  <c r="CA16" i="1"/>
  <c r="FP16" i="1" s="1"/>
  <c r="BZ16" i="1"/>
  <c r="BX16" i="1"/>
  <c r="BW16" i="1"/>
  <c r="BV16" i="1"/>
  <c r="BU16" i="1"/>
  <c r="BT16" i="1"/>
  <c r="BS16" i="1"/>
  <c r="BR16" i="1"/>
  <c r="BL16" i="1"/>
  <c r="BJ16" i="1"/>
  <c r="BI16" i="1"/>
  <c r="BH16" i="1"/>
  <c r="BG16" i="1"/>
  <c r="BF16" i="1"/>
  <c r="BE16" i="1"/>
  <c r="AX16" i="1"/>
  <c r="AW16" i="1"/>
  <c r="AU16" i="1"/>
  <c r="AT16" i="1"/>
  <c r="AS16" i="1"/>
  <c r="AR16" i="1"/>
  <c r="AQ16" i="1"/>
  <c r="AP16" i="1"/>
  <c r="AO16" i="1"/>
  <c r="AI16" i="1"/>
  <c r="AG16" i="1"/>
  <c r="AF16" i="1"/>
  <c r="AE16" i="1"/>
  <c r="AD16" i="1"/>
  <c r="AJ16" i="1" s="1"/>
  <c r="FN16" i="1" s="1"/>
  <c r="AC16" i="1"/>
  <c r="AB16" i="1"/>
  <c r="AA16" i="1"/>
  <c r="V16" i="1"/>
  <c r="T16" i="1"/>
  <c r="S16" i="1"/>
  <c r="R16" i="1"/>
  <c r="Q16" i="1"/>
  <c r="W16" i="1" s="1"/>
  <c r="P16" i="1"/>
  <c r="O16" i="1"/>
  <c r="J16" i="1"/>
  <c r="I16" i="1"/>
  <c r="G16" i="1"/>
  <c r="F16" i="1"/>
  <c r="E16" i="1"/>
  <c r="D16" i="1"/>
  <c r="C16" i="1"/>
  <c r="B16" i="1"/>
  <c r="FG15" i="1"/>
  <c r="FE15" i="1"/>
  <c r="FB15" i="1"/>
  <c r="EZ15" i="1"/>
  <c r="CU15" i="1"/>
  <c r="CA15" i="1"/>
  <c r="FP15" i="1" s="1"/>
  <c r="BZ15" i="1"/>
  <c r="BX15" i="1"/>
  <c r="BW15" i="1"/>
  <c r="BV15" i="1"/>
  <c r="BU15" i="1"/>
  <c r="BT15" i="1"/>
  <c r="BS15" i="1"/>
  <c r="CD15" i="1" s="1"/>
  <c r="BR15" i="1"/>
  <c r="AX15" i="1"/>
  <c r="FO15" i="1" s="1"/>
  <c r="AW15" i="1"/>
  <c r="AU15" i="1"/>
  <c r="AT15" i="1"/>
  <c r="AS15" i="1"/>
  <c r="AR15" i="1"/>
  <c r="AQ15" i="1"/>
  <c r="AP15" i="1"/>
  <c r="AO15" i="1"/>
  <c r="AA15" i="1"/>
  <c r="J15" i="1"/>
  <c r="FM15" i="1" s="1"/>
  <c r="I15" i="1"/>
  <c r="G15" i="1"/>
  <c r="F15" i="1"/>
  <c r="E15" i="1"/>
  <c r="D15" i="1"/>
  <c r="C15" i="1"/>
  <c r="B15" i="1"/>
  <c r="H15" i="1" s="1"/>
  <c r="FF14" i="1"/>
  <c r="FE14" i="1"/>
  <c r="FD14" i="1"/>
  <c r="FC14" i="1"/>
  <c r="FB14" i="1"/>
  <c r="DV14" i="1"/>
  <c r="FJ14" i="1" s="1"/>
  <c r="DQ14" i="1"/>
  <c r="DP14" i="1"/>
  <c r="GA14" i="1" s="1"/>
  <c r="DN14" i="1"/>
  <c r="DM14" i="1"/>
  <c r="DK14" i="1"/>
  <c r="DJ14" i="1"/>
  <c r="DC14" i="1"/>
  <c r="DH14" i="1" s="1"/>
  <c r="FA14" i="1" s="1"/>
  <c r="DB14" i="1"/>
  <c r="CZ14" i="1"/>
  <c r="CY14" i="1"/>
  <c r="CW14" i="1"/>
  <c r="CV14" i="1"/>
  <c r="CU14" i="1"/>
  <c r="CP14" i="1"/>
  <c r="FP14" i="1" s="1"/>
  <c r="CO14" i="1"/>
  <c r="CM14" i="1"/>
  <c r="CL14" i="1"/>
  <c r="CK14" i="1"/>
  <c r="CJ14" i="1"/>
  <c r="CI14" i="1"/>
  <c r="CH14" i="1"/>
  <c r="BR14" i="1"/>
  <c r="BL14" i="1"/>
  <c r="BJ14" i="1"/>
  <c r="BI14" i="1"/>
  <c r="BH14" i="1"/>
  <c r="BG14" i="1"/>
  <c r="BF14" i="1"/>
  <c r="BE14" i="1"/>
  <c r="AX14" i="1"/>
  <c r="AW14" i="1"/>
  <c r="AU14" i="1"/>
  <c r="AT14" i="1"/>
  <c r="AS14" i="1"/>
  <c r="AR14" i="1"/>
  <c r="AQ14" i="1"/>
  <c r="AP14" i="1"/>
  <c r="AO14" i="1"/>
  <c r="AI14" i="1"/>
  <c r="AG14" i="1"/>
  <c r="AF14" i="1"/>
  <c r="AE14" i="1"/>
  <c r="AD14" i="1"/>
  <c r="AJ14" i="1" s="1"/>
  <c r="FN14" i="1" s="1"/>
  <c r="AC14" i="1"/>
  <c r="AB14" i="1"/>
  <c r="AA14" i="1"/>
  <c r="V14" i="1"/>
  <c r="T14" i="1"/>
  <c r="S14" i="1"/>
  <c r="R14" i="1"/>
  <c r="Q14" i="1"/>
  <c r="W14" i="1" s="1"/>
  <c r="P14" i="1"/>
  <c r="O14" i="1"/>
  <c r="J14" i="1"/>
  <c r="I14" i="1"/>
  <c r="G14" i="1"/>
  <c r="F14" i="1"/>
  <c r="E14" i="1"/>
  <c r="D14" i="1"/>
  <c r="C14" i="1"/>
  <c r="B14" i="1"/>
  <c r="FG13" i="1"/>
  <c r="FF13" i="1"/>
  <c r="FE13" i="1"/>
  <c r="FC13" i="1"/>
  <c r="FB13" i="1"/>
  <c r="EZ13" i="1"/>
  <c r="DV13" i="1"/>
  <c r="FJ13" i="1" s="1"/>
  <c r="DQ13" i="1"/>
  <c r="DP13" i="1"/>
  <c r="GA13" i="1" s="1"/>
  <c r="DN13" i="1"/>
  <c r="DM13" i="1"/>
  <c r="DK13" i="1"/>
  <c r="DJ13" i="1"/>
  <c r="DU13" i="1" s="1"/>
  <c r="DH13" i="1"/>
  <c r="DC13" i="1"/>
  <c r="DB13" i="1"/>
  <c r="CZ13" i="1"/>
  <c r="CY13" i="1"/>
  <c r="CW13" i="1"/>
  <c r="CV13" i="1"/>
  <c r="DG13" i="1" s="1"/>
  <c r="CU13" i="1"/>
  <c r="CA13" i="1"/>
  <c r="FP13" i="1" s="1"/>
  <c r="BZ13" i="1"/>
  <c r="BX13" i="1"/>
  <c r="BW13" i="1"/>
  <c r="BV13" i="1"/>
  <c r="BU13" i="1"/>
  <c r="BT13" i="1"/>
  <c r="BS13" i="1"/>
  <c r="BR13" i="1"/>
  <c r="BL13" i="1"/>
  <c r="BJ13" i="1"/>
  <c r="BI13" i="1"/>
  <c r="BH13" i="1"/>
  <c r="BG13" i="1"/>
  <c r="BF13" i="1"/>
  <c r="BE13" i="1"/>
  <c r="AX13" i="1"/>
  <c r="AW13" i="1"/>
  <c r="AU13" i="1"/>
  <c r="AT13" i="1"/>
  <c r="AS13" i="1"/>
  <c r="AR13" i="1"/>
  <c r="AQ13" i="1"/>
  <c r="AP13" i="1"/>
  <c r="AO13" i="1"/>
  <c r="AM13" i="1"/>
  <c r="AJ13" i="1"/>
  <c r="AH13" i="1"/>
  <c r="AA13" i="1"/>
  <c r="V13" i="1"/>
  <c r="U13" i="1"/>
  <c r="GF13" i="1" s="1"/>
  <c r="T13" i="1"/>
  <c r="S13" i="1"/>
  <c r="R13" i="1"/>
  <c r="Q13" i="1"/>
  <c r="P13" i="1"/>
  <c r="O13" i="1"/>
  <c r="Y13" i="1" s="1"/>
  <c r="J13" i="1"/>
  <c r="I13" i="1"/>
  <c r="G13" i="1"/>
  <c r="F13" i="1"/>
  <c r="E13" i="1"/>
  <c r="D13" i="1"/>
  <c r="C13" i="1"/>
  <c r="B13" i="1"/>
  <c r="FH12" i="1"/>
  <c r="FG12" i="1"/>
  <c r="FF12" i="1"/>
  <c r="FE12" i="1"/>
  <c r="FD12" i="1"/>
  <c r="FC12" i="1"/>
  <c r="FB12" i="1"/>
  <c r="EZ12" i="1"/>
  <c r="DV12" i="1"/>
  <c r="FJ12" i="1" s="1"/>
  <c r="DQ12" i="1"/>
  <c r="DP12" i="1"/>
  <c r="GA12" i="1" s="1"/>
  <c r="DN12" i="1"/>
  <c r="DM12" i="1"/>
  <c r="DK12" i="1"/>
  <c r="DJ12" i="1"/>
  <c r="DC12" i="1"/>
  <c r="DH12" i="1" s="1"/>
  <c r="FI12" i="1" s="1"/>
  <c r="DB12" i="1"/>
  <c r="CZ12" i="1"/>
  <c r="CY12" i="1"/>
  <c r="CW12" i="1"/>
  <c r="CV12" i="1"/>
  <c r="CU12" i="1"/>
  <c r="CP12" i="1"/>
  <c r="CO12" i="1"/>
  <c r="CM12" i="1"/>
  <c r="CL12" i="1"/>
  <c r="CK12" i="1"/>
  <c r="CJ12" i="1"/>
  <c r="CI12" i="1"/>
  <c r="CH12" i="1"/>
  <c r="CA12" i="1"/>
  <c r="BZ12" i="1"/>
  <c r="BX12" i="1"/>
  <c r="BW12" i="1"/>
  <c r="BV12" i="1"/>
  <c r="BU12" i="1"/>
  <c r="BT12" i="1"/>
  <c r="BS12" i="1"/>
  <c r="BR12" i="1"/>
  <c r="BL12" i="1"/>
  <c r="BJ12" i="1"/>
  <c r="BI12" i="1"/>
  <c r="BH12" i="1"/>
  <c r="BG12" i="1"/>
  <c r="BF12" i="1"/>
  <c r="BE12" i="1"/>
  <c r="AX12" i="1"/>
  <c r="AW12" i="1"/>
  <c r="AU12" i="1"/>
  <c r="AT12" i="1"/>
  <c r="AS12" i="1"/>
  <c r="AR12" i="1"/>
  <c r="AQ12" i="1"/>
  <c r="AP12" i="1"/>
  <c r="AO12" i="1"/>
  <c r="AI12" i="1"/>
  <c r="AG12" i="1"/>
  <c r="AF12" i="1"/>
  <c r="AE12" i="1"/>
  <c r="AD12" i="1"/>
  <c r="AC12" i="1"/>
  <c r="AB12" i="1"/>
  <c r="AA12" i="1"/>
  <c r="V12" i="1"/>
  <c r="T12" i="1"/>
  <c r="S12" i="1"/>
  <c r="R12" i="1"/>
  <c r="Q12" i="1"/>
  <c r="P12" i="1"/>
  <c r="O12" i="1"/>
  <c r="J12" i="1"/>
  <c r="I12" i="1"/>
  <c r="G12" i="1"/>
  <c r="F12" i="1"/>
  <c r="E12" i="1"/>
  <c r="H12" i="1" s="1"/>
  <c r="D12" i="1"/>
  <c r="C12" i="1"/>
  <c r="B12" i="1"/>
  <c r="FH11" i="1"/>
  <c r="FG11" i="1"/>
  <c r="FF11" i="1"/>
  <c r="FE11" i="1"/>
  <c r="FC11" i="1"/>
  <c r="FB11" i="1"/>
  <c r="EZ11" i="1"/>
  <c r="DV11" i="1"/>
  <c r="FJ11" i="1" s="1"/>
  <c r="DQ11" i="1"/>
  <c r="DP11" i="1"/>
  <c r="GA11" i="1" s="1"/>
  <c r="DN11" i="1"/>
  <c r="DM11" i="1"/>
  <c r="DU11" i="1" s="1"/>
  <c r="DK11" i="1"/>
  <c r="DJ11" i="1"/>
  <c r="DC11" i="1"/>
  <c r="DH11" i="1" s="1"/>
  <c r="FA11" i="1" s="1"/>
  <c r="DB11" i="1"/>
  <c r="CZ11" i="1"/>
  <c r="CY11" i="1"/>
  <c r="CW11" i="1"/>
  <c r="CV11" i="1"/>
  <c r="CU11" i="1"/>
  <c r="CP11" i="1"/>
  <c r="CO11" i="1"/>
  <c r="CM11" i="1"/>
  <c r="CL11" i="1"/>
  <c r="CK11" i="1"/>
  <c r="CJ11" i="1"/>
  <c r="CI11" i="1"/>
  <c r="CH11" i="1"/>
  <c r="CS11" i="1" s="1"/>
  <c r="CA11" i="1"/>
  <c r="FP11" i="1" s="1"/>
  <c r="BZ11" i="1"/>
  <c r="BX11" i="1"/>
  <c r="BW11" i="1"/>
  <c r="BV11" i="1"/>
  <c r="BU11" i="1"/>
  <c r="BT11" i="1"/>
  <c r="BS11" i="1"/>
  <c r="BR11" i="1"/>
  <c r="BL11" i="1"/>
  <c r="BJ11" i="1"/>
  <c r="BM11" i="1" s="1"/>
  <c r="BI11" i="1"/>
  <c r="BH11" i="1"/>
  <c r="BG11" i="1"/>
  <c r="BF11" i="1"/>
  <c r="BE11" i="1"/>
  <c r="AX11" i="1"/>
  <c r="AW11" i="1"/>
  <c r="AV11" i="1"/>
  <c r="FW11" i="1" s="1"/>
  <c r="AU11" i="1"/>
  <c r="AT11" i="1"/>
  <c r="AS11" i="1"/>
  <c r="AR11" i="1"/>
  <c r="AQ11" i="1"/>
  <c r="AP11" i="1"/>
  <c r="BA11" i="1" s="1"/>
  <c r="AO11" i="1"/>
  <c r="AM11" i="1"/>
  <c r="AJ11" i="1"/>
  <c r="AH11" i="1"/>
  <c r="AA11" i="1"/>
  <c r="V11" i="1"/>
  <c r="T11" i="1"/>
  <c r="S11" i="1"/>
  <c r="R11" i="1"/>
  <c r="Q11" i="1"/>
  <c r="P11" i="1"/>
  <c r="O11" i="1"/>
  <c r="J11" i="1"/>
  <c r="I11" i="1"/>
  <c r="G11" i="1"/>
  <c r="F11" i="1"/>
  <c r="E11" i="1"/>
  <c r="D11" i="1"/>
  <c r="C11" i="1"/>
  <c r="B11" i="1"/>
  <c r="FH10" i="1"/>
  <c r="FG10" i="1"/>
  <c r="FF10" i="1"/>
  <c r="FE10" i="1"/>
  <c r="FD10" i="1"/>
  <c r="FC10" i="1"/>
  <c r="FB10" i="1"/>
  <c r="EZ10" i="1"/>
  <c r="CU10" i="1"/>
  <c r="CP10" i="1"/>
  <c r="CO10" i="1"/>
  <c r="CM10" i="1"/>
  <c r="CL10" i="1"/>
  <c r="CK10" i="1"/>
  <c r="CJ10" i="1"/>
  <c r="CI10" i="1"/>
  <c r="CH10" i="1"/>
  <c r="CA10" i="1"/>
  <c r="FP10" i="1" s="1"/>
  <c r="BZ10" i="1"/>
  <c r="BX10" i="1"/>
  <c r="BW10" i="1"/>
  <c r="BV10" i="1"/>
  <c r="BU10" i="1"/>
  <c r="BT10" i="1"/>
  <c r="BS10" i="1"/>
  <c r="BR10" i="1"/>
  <c r="BL10" i="1"/>
  <c r="BJ10" i="1"/>
  <c r="BI10" i="1"/>
  <c r="BH10" i="1"/>
  <c r="BK10" i="1" s="1"/>
  <c r="BP10" i="1" s="1"/>
  <c r="BG10" i="1"/>
  <c r="BM10" i="1" s="1"/>
  <c r="BF10" i="1"/>
  <c r="BE10" i="1"/>
  <c r="AX10" i="1"/>
  <c r="AW10" i="1"/>
  <c r="AU10" i="1"/>
  <c r="AT10" i="1"/>
  <c r="AS10" i="1"/>
  <c r="AR10" i="1"/>
  <c r="AQ10" i="1"/>
  <c r="AP10" i="1"/>
  <c r="AO10" i="1"/>
  <c r="AI10" i="1"/>
  <c r="AG10" i="1"/>
  <c r="AF10" i="1"/>
  <c r="AE10" i="1"/>
  <c r="AD10" i="1"/>
  <c r="AC10" i="1"/>
  <c r="AB10" i="1"/>
  <c r="AA10" i="1"/>
  <c r="V10" i="1"/>
  <c r="T10" i="1"/>
  <c r="S10" i="1"/>
  <c r="R10" i="1"/>
  <c r="U10" i="1" s="1"/>
  <c r="GF10" i="1" s="1"/>
  <c r="Q10" i="1"/>
  <c r="W10" i="1" s="1"/>
  <c r="P10" i="1"/>
  <c r="O10" i="1"/>
  <c r="J10" i="1"/>
  <c r="I10" i="1"/>
  <c r="G10" i="1"/>
  <c r="F10" i="1"/>
  <c r="E10" i="1"/>
  <c r="D10" i="1"/>
  <c r="C10" i="1"/>
  <c r="B10" i="1"/>
  <c r="GK9" i="1"/>
  <c r="GG9" i="1"/>
  <c r="FZ9" i="1"/>
  <c r="FV9" i="1"/>
  <c r="FH9" i="1"/>
  <c r="FG9" i="1"/>
  <c r="FF9" i="1"/>
  <c r="FE9" i="1"/>
  <c r="FD9" i="1"/>
  <c r="FC9" i="1"/>
  <c r="FB9" i="1"/>
  <c r="EZ9" i="1"/>
  <c r="DV9" i="1"/>
  <c r="DT9" i="1"/>
  <c r="GB9" i="1" s="1"/>
  <c r="DQ9" i="1"/>
  <c r="DP9" i="1"/>
  <c r="GA9" i="1" s="1"/>
  <c r="DN9" i="1"/>
  <c r="DM9" i="1"/>
  <c r="DK9" i="1"/>
  <c r="DJ9" i="1"/>
  <c r="DF9" i="1"/>
  <c r="DC9" i="1"/>
  <c r="DH9" i="1" s="1"/>
  <c r="DB9" i="1"/>
  <c r="CZ9" i="1"/>
  <c r="CY9" i="1"/>
  <c r="CW9" i="1"/>
  <c r="CV9" i="1"/>
  <c r="CU9" i="1"/>
  <c r="CP9" i="1"/>
  <c r="CO9" i="1"/>
  <c r="CM9" i="1"/>
  <c r="CL9" i="1"/>
  <c r="CK9" i="1"/>
  <c r="CJ9" i="1"/>
  <c r="CI9" i="1"/>
  <c r="CH9" i="1"/>
  <c r="CC9" i="1"/>
  <c r="CA9" i="1"/>
  <c r="FP9" i="1" s="1"/>
  <c r="BZ9" i="1"/>
  <c r="BX9" i="1"/>
  <c r="BW9" i="1"/>
  <c r="BV9" i="1"/>
  <c r="BU9" i="1"/>
  <c r="BT9" i="1"/>
  <c r="BS9" i="1"/>
  <c r="BR9" i="1"/>
  <c r="BL9" i="1"/>
  <c r="BJ9" i="1"/>
  <c r="BI9" i="1"/>
  <c r="BH9" i="1"/>
  <c r="BG9" i="1"/>
  <c r="BF9" i="1"/>
  <c r="BE9" i="1"/>
  <c r="AZ9" i="1"/>
  <c r="FX9" i="1" s="1"/>
  <c r="AX9" i="1"/>
  <c r="AW9" i="1"/>
  <c r="AU9" i="1"/>
  <c r="AT9" i="1"/>
  <c r="AS9" i="1"/>
  <c r="AV9" i="1" s="1"/>
  <c r="FW9" i="1" s="1"/>
  <c r="AR9" i="1"/>
  <c r="AQ9" i="1"/>
  <c r="AP9" i="1"/>
  <c r="AO9" i="1"/>
  <c r="AL9" i="1"/>
  <c r="GI9" i="1" s="1"/>
  <c r="AK9" i="1"/>
  <c r="AI9" i="1"/>
  <c r="AG9" i="1"/>
  <c r="AF9" i="1"/>
  <c r="AE9" i="1"/>
  <c r="AD9" i="1"/>
  <c r="AC9" i="1"/>
  <c r="AB9" i="1"/>
  <c r="AA9" i="1"/>
  <c r="V9" i="1"/>
  <c r="T9" i="1"/>
  <c r="S9" i="1"/>
  <c r="R9" i="1"/>
  <c r="U9" i="1" s="1"/>
  <c r="GF9" i="1" s="1"/>
  <c r="Q9" i="1"/>
  <c r="P9" i="1"/>
  <c r="O9" i="1"/>
  <c r="J9" i="1"/>
  <c r="I9" i="1"/>
  <c r="G9" i="1"/>
  <c r="F9" i="1"/>
  <c r="E9" i="1"/>
  <c r="L9" i="1" s="1"/>
  <c r="D9" i="1"/>
  <c r="C9" i="1"/>
  <c r="B9" i="1"/>
  <c r="GG8" i="1"/>
  <c r="FZ8" i="1"/>
  <c r="FV8" i="1"/>
  <c r="FH8" i="1"/>
  <c r="FD8" i="1"/>
  <c r="FC8" i="1"/>
  <c r="FB8" i="1"/>
  <c r="CU8" i="1"/>
  <c r="CP8" i="1"/>
  <c r="FP8" i="1" s="1"/>
  <c r="CO8" i="1"/>
  <c r="CM8" i="1"/>
  <c r="CL8" i="1"/>
  <c r="CK8" i="1"/>
  <c r="CJ8" i="1"/>
  <c r="CI8" i="1"/>
  <c r="CH8" i="1"/>
  <c r="BR8" i="1"/>
  <c r="AO8" i="1"/>
  <c r="AL8" i="1"/>
  <c r="GI8" i="1" s="1"/>
  <c r="AI8" i="1"/>
  <c r="AG8" i="1"/>
  <c r="AF8" i="1"/>
  <c r="AE8" i="1"/>
  <c r="AD8" i="1"/>
  <c r="AC8" i="1"/>
  <c r="AB8" i="1"/>
  <c r="AA8" i="1"/>
  <c r="V8" i="1"/>
  <c r="T8" i="1"/>
  <c r="S8" i="1"/>
  <c r="R8" i="1"/>
  <c r="Q8" i="1"/>
  <c r="P8" i="1"/>
  <c r="O8" i="1"/>
  <c r="Y8" i="1" s="1"/>
  <c r="J8" i="1"/>
  <c r="I8" i="1"/>
  <c r="G8" i="1"/>
  <c r="F8" i="1"/>
  <c r="E8" i="1"/>
  <c r="D8" i="1"/>
  <c r="C8" i="1"/>
  <c r="B8" i="1"/>
  <c r="L8" i="1" s="1"/>
  <c r="FH7" i="1"/>
  <c r="FG7" i="1"/>
  <c r="FF7" i="1"/>
  <c r="FE7" i="1"/>
  <c r="FD7" i="1"/>
  <c r="FC7" i="1"/>
  <c r="FB7" i="1"/>
  <c r="EZ7" i="1"/>
  <c r="DC7" i="1"/>
  <c r="DH7" i="1" s="1"/>
  <c r="DB7" i="1"/>
  <c r="CZ7" i="1"/>
  <c r="CY7" i="1"/>
  <c r="CW7" i="1"/>
  <c r="CV7" i="1"/>
  <c r="DG7" i="1" s="1"/>
  <c r="CU7" i="1"/>
  <c r="CP7" i="1"/>
  <c r="CO7" i="1"/>
  <c r="CM7" i="1"/>
  <c r="CL7" i="1"/>
  <c r="CK7" i="1"/>
  <c r="CJ7" i="1"/>
  <c r="CI7" i="1"/>
  <c r="CH7" i="1"/>
  <c r="CS7" i="1" s="1"/>
  <c r="CA7" i="1"/>
  <c r="FP7" i="1" s="1"/>
  <c r="BZ7" i="1"/>
  <c r="BX7" i="1"/>
  <c r="BW7" i="1"/>
  <c r="BV7" i="1"/>
  <c r="BU7" i="1"/>
  <c r="BT7" i="1"/>
  <c r="BS7" i="1"/>
  <c r="CD7" i="1" s="1"/>
  <c r="BR7" i="1"/>
  <c r="BL7" i="1"/>
  <c r="BJ7" i="1"/>
  <c r="BI7" i="1"/>
  <c r="BH7" i="1"/>
  <c r="BG7" i="1"/>
  <c r="BF7" i="1"/>
  <c r="BE7" i="1"/>
  <c r="AX7" i="1"/>
  <c r="AW7" i="1"/>
  <c r="AU7" i="1"/>
  <c r="AT7" i="1"/>
  <c r="AS7" i="1"/>
  <c r="AR7" i="1"/>
  <c r="AQ7" i="1"/>
  <c r="AP7" i="1"/>
  <c r="BA7" i="1" s="1"/>
  <c r="AO7" i="1"/>
  <c r="AL7" i="1"/>
  <c r="GI7" i="1" s="1"/>
  <c r="AI7" i="1"/>
  <c r="AG7" i="1"/>
  <c r="AF7" i="1"/>
  <c r="AE7" i="1"/>
  <c r="AD7" i="1"/>
  <c r="AC7" i="1"/>
  <c r="AB7" i="1"/>
  <c r="AH7" i="1" s="1"/>
  <c r="GH7" i="1" s="1"/>
  <c r="AA7" i="1"/>
  <c r="V7" i="1"/>
  <c r="T7" i="1"/>
  <c r="S7" i="1"/>
  <c r="R7" i="1"/>
  <c r="Q7" i="1"/>
  <c r="W7" i="1" s="1"/>
  <c r="P7" i="1"/>
  <c r="O7" i="1"/>
  <c r="J7" i="1"/>
  <c r="I7" i="1"/>
  <c r="G7" i="1"/>
  <c r="F7" i="1"/>
  <c r="E7" i="1"/>
  <c r="D7" i="1"/>
  <c r="C7" i="1"/>
  <c r="B7" i="1"/>
  <c r="GK6" i="1"/>
  <c r="GG6" i="1"/>
  <c r="FZ6" i="1"/>
  <c r="FV6" i="1"/>
  <c r="FH6" i="1"/>
  <c r="FG6" i="1"/>
  <c r="FF6" i="1"/>
  <c r="FE6" i="1"/>
  <c r="FD6" i="1"/>
  <c r="FC6" i="1"/>
  <c r="FB6" i="1"/>
  <c r="EZ6" i="1"/>
  <c r="DV6" i="1"/>
  <c r="FJ6" i="1" s="1"/>
  <c r="DT6" i="1"/>
  <c r="DQ6" i="1"/>
  <c r="DP6" i="1"/>
  <c r="GA6" i="1" s="1"/>
  <c r="DN6" i="1"/>
  <c r="DM6" i="1"/>
  <c r="DK6" i="1"/>
  <c r="DJ6" i="1"/>
  <c r="DF6" i="1"/>
  <c r="DC6" i="1"/>
  <c r="DH6" i="1" s="1"/>
  <c r="FI6" i="1" s="1"/>
  <c r="DB6" i="1"/>
  <c r="CZ6" i="1"/>
  <c r="CY6" i="1"/>
  <c r="CW6" i="1"/>
  <c r="CV6" i="1"/>
  <c r="CU6" i="1"/>
  <c r="CP6" i="1"/>
  <c r="CO6" i="1"/>
  <c r="CM6" i="1"/>
  <c r="CL6" i="1"/>
  <c r="CK6" i="1"/>
  <c r="CJ6" i="1"/>
  <c r="CI6" i="1"/>
  <c r="CH6" i="1"/>
  <c r="CC6" i="1"/>
  <c r="CC59" i="1" s="1"/>
  <c r="CA6" i="1"/>
  <c r="BZ6" i="1"/>
  <c r="BX6" i="1"/>
  <c r="BW6" i="1"/>
  <c r="BV6" i="1"/>
  <c r="BU6" i="1"/>
  <c r="BT6" i="1"/>
  <c r="BS6" i="1"/>
  <c r="BY6" i="1" s="1"/>
  <c r="BR6" i="1"/>
  <c r="BL6" i="1"/>
  <c r="BJ6" i="1"/>
  <c r="BI6" i="1"/>
  <c r="BH6" i="1"/>
  <c r="BG6" i="1"/>
  <c r="BF6" i="1"/>
  <c r="BE6" i="1"/>
  <c r="AZ6" i="1"/>
  <c r="FX6" i="1" s="1"/>
  <c r="AX6" i="1"/>
  <c r="AW6" i="1"/>
  <c r="AU6" i="1"/>
  <c r="AT6" i="1"/>
  <c r="AS6" i="1"/>
  <c r="AR6" i="1"/>
  <c r="AQ6" i="1"/>
  <c r="AP6" i="1"/>
  <c r="AV6" i="1" s="1"/>
  <c r="FW6" i="1" s="1"/>
  <c r="AO6" i="1"/>
  <c r="AL6" i="1"/>
  <c r="GI6" i="1" s="1"/>
  <c r="AI6" i="1"/>
  <c r="AG6" i="1"/>
  <c r="AF6" i="1"/>
  <c r="AE6" i="1"/>
  <c r="AD6" i="1"/>
  <c r="AC6" i="1"/>
  <c r="AB6" i="1"/>
  <c r="AA6" i="1"/>
  <c r="V6" i="1"/>
  <c r="T6" i="1"/>
  <c r="S6" i="1"/>
  <c r="R6" i="1"/>
  <c r="Q6" i="1"/>
  <c r="P6" i="1"/>
  <c r="O6" i="1"/>
  <c r="J6" i="1"/>
  <c r="I6" i="1"/>
  <c r="G6" i="1"/>
  <c r="F6" i="1"/>
  <c r="E6" i="1"/>
  <c r="D6" i="1"/>
  <c r="C6" i="1"/>
  <c r="B6" i="1"/>
  <c r="FH5" i="1"/>
  <c r="FG5" i="1"/>
  <c r="FE5" i="1"/>
  <c r="FD5" i="1"/>
  <c r="FC5" i="1"/>
  <c r="FB5" i="1"/>
  <c r="EZ5" i="1"/>
  <c r="DV5" i="1"/>
  <c r="FJ5" i="1" s="1"/>
  <c r="DQ5" i="1"/>
  <c r="DP5" i="1"/>
  <c r="GA5" i="1" s="1"/>
  <c r="DN5" i="1"/>
  <c r="DM5" i="1"/>
  <c r="DK5" i="1"/>
  <c r="DJ5" i="1"/>
  <c r="DU5" i="1" s="1"/>
  <c r="DC5" i="1"/>
  <c r="DH5" i="1" s="1"/>
  <c r="DB5" i="1"/>
  <c r="CZ5" i="1"/>
  <c r="CY5" i="1"/>
  <c r="CW5" i="1"/>
  <c r="CV5" i="1"/>
  <c r="DG5" i="1" s="1"/>
  <c r="CU5" i="1"/>
  <c r="CP5" i="1"/>
  <c r="CO5" i="1"/>
  <c r="CM5" i="1"/>
  <c r="CL5" i="1"/>
  <c r="CK5" i="1"/>
  <c r="CJ5" i="1"/>
  <c r="CI5" i="1"/>
  <c r="CH5" i="1"/>
  <c r="CA5" i="1"/>
  <c r="BZ5" i="1"/>
  <c r="BX5" i="1"/>
  <c r="BW5" i="1"/>
  <c r="BV5" i="1"/>
  <c r="BU5" i="1"/>
  <c r="BT5" i="1"/>
  <c r="BS5" i="1"/>
  <c r="BR5" i="1"/>
  <c r="AX5" i="1"/>
  <c r="FO5" i="1" s="1"/>
  <c r="AW5" i="1"/>
  <c r="AU5" i="1"/>
  <c r="AT5" i="1"/>
  <c r="AS5" i="1"/>
  <c r="AR5" i="1"/>
  <c r="AQ5" i="1"/>
  <c r="AP5" i="1"/>
  <c r="AO5" i="1"/>
  <c r="AI5" i="1"/>
  <c r="AG5" i="1"/>
  <c r="AF5" i="1"/>
  <c r="AE5" i="1"/>
  <c r="AD5" i="1"/>
  <c r="AC5" i="1"/>
  <c r="AB5" i="1"/>
  <c r="AA5" i="1"/>
  <c r="V5" i="1"/>
  <c r="T5" i="1"/>
  <c r="W5" i="1" s="1"/>
  <c r="S5" i="1"/>
  <c r="R5" i="1"/>
  <c r="Q5" i="1"/>
  <c r="P5" i="1"/>
  <c r="O5" i="1"/>
  <c r="U5" i="1" s="1"/>
  <c r="GF5" i="1" s="1"/>
  <c r="J5" i="1"/>
  <c r="I5" i="1"/>
  <c r="H5" i="1"/>
  <c r="G5" i="1"/>
  <c r="F5" i="1"/>
  <c r="E5" i="1"/>
  <c r="D5" i="1"/>
  <c r="C5" i="1"/>
  <c r="B5" i="1"/>
  <c r="BY35" i="1" l="1"/>
  <c r="BA5" i="1"/>
  <c r="FP5" i="1"/>
  <c r="AH5" i="1"/>
  <c r="GH5" i="1" s="1"/>
  <c r="BK9" i="1"/>
  <c r="GJ9" i="1" s="1"/>
  <c r="BY12" i="1"/>
  <c r="BA14" i="1"/>
  <c r="W25" i="1"/>
  <c r="FM25" i="1" s="1"/>
  <c r="AJ25" i="1"/>
  <c r="FN25" i="1" s="1"/>
  <c r="AM37" i="1"/>
  <c r="AM6" i="1"/>
  <c r="CS5" i="1"/>
  <c r="H6" i="1"/>
  <c r="FU6" i="1" s="1"/>
  <c r="U6" i="1"/>
  <c r="GF6" i="1" s="1"/>
  <c r="FP6" i="1"/>
  <c r="AJ7" i="1"/>
  <c r="FN7" i="1" s="1"/>
  <c r="FS7" i="1" s="1"/>
  <c r="B7" i="2" s="1"/>
  <c r="W9" i="1"/>
  <c r="AJ9" i="1"/>
  <c r="FN9" i="1" s="1"/>
  <c r="L11" i="1"/>
  <c r="W12" i="1"/>
  <c r="AJ12" i="1"/>
  <c r="FN12" i="1" s="1"/>
  <c r="L14" i="1"/>
  <c r="Y14" i="1"/>
  <c r="AH14" i="1"/>
  <c r="GH14" i="1" s="1"/>
  <c r="BY17" i="1"/>
  <c r="CN17" i="1"/>
  <c r="FY17" i="1" s="1"/>
  <c r="L20" i="1"/>
  <c r="AJ21" i="1"/>
  <c r="FN21" i="1" s="1"/>
  <c r="Y23" i="1"/>
  <c r="BM23" i="1"/>
  <c r="H25" i="1"/>
  <c r="FU25" i="1" s="1"/>
  <c r="Y25" i="1"/>
  <c r="BY27" i="1"/>
  <c r="BK37" i="1"/>
  <c r="GJ37" i="1" s="1"/>
  <c r="EV41" i="1"/>
  <c r="DU46" i="1"/>
  <c r="EI14" i="1"/>
  <c r="EI31" i="1"/>
  <c r="EH59" i="1"/>
  <c r="EG60" i="1" s="1"/>
  <c r="EG65" i="1" s="1"/>
  <c r="DG11" i="1"/>
  <c r="BM25" i="1"/>
  <c r="DG32" i="1"/>
  <c r="L5" i="1"/>
  <c r="FM5" i="1"/>
  <c r="FA6" i="1"/>
  <c r="AH8" i="1"/>
  <c r="GH8" i="1" s="1"/>
  <c r="CN11" i="1"/>
  <c r="FY11" i="1" s="1"/>
  <c r="Y16" i="1"/>
  <c r="BK16" i="1"/>
  <c r="CN16" i="1"/>
  <c r="FY16" i="1" s="1"/>
  <c r="Y18" i="1"/>
  <c r="AH18" i="1"/>
  <c r="GH18" i="1" s="1"/>
  <c r="W19" i="1"/>
  <c r="AJ19" i="1"/>
  <c r="FN19" i="1" s="1"/>
  <c r="AJ23" i="1"/>
  <c r="FN23" i="1" s="1"/>
  <c r="CD23" i="1"/>
  <c r="BM24" i="1"/>
  <c r="BM35" i="1"/>
  <c r="FO35" i="1" s="1"/>
  <c r="AM36" i="1"/>
  <c r="BM39" i="1"/>
  <c r="EV42" i="1"/>
  <c r="FP50" i="1"/>
  <c r="FS50" i="1" s="1"/>
  <c r="EI9" i="1"/>
  <c r="EI6" i="1"/>
  <c r="EI18" i="1"/>
  <c r="ED59" i="1"/>
  <c r="CN6" i="1"/>
  <c r="FY6" i="1" s="1"/>
  <c r="BY9" i="1"/>
  <c r="DU9" i="1"/>
  <c r="BY15" i="1"/>
  <c r="Y19" i="1"/>
  <c r="BK19" i="1"/>
  <c r="BP19" i="1" s="1"/>
  <c r="DG19" i="1"/>
  <c r="H22" i="1"/>
  <c r="BM30" i="1"/>
  <c r="FO30" i="1" s="1"/>
  <c r="FS30" i="1" s="1"/>
  <c r="B30" i="2" s="1"/>
  <c r="FO32" i="1"/>
  <c r="FP48" i="1"/>
  <c r="FS48" i="1" s="1"/>
  <c r="ET49" i="1"/>
  <c r="EU49" i="1" s="1"/>
  <c r="ET52" i="1"/>
  <c r="EU52" i="1" s="1"/>
  <c r="FP19" i="1"/>
  <c r="BM6" i="1"/>
  <c r="FO6" i="1" s="1"/>
  <c r="H7" i="1"/>
  <c r="FU7" i="1" s="1"/>
  <c r="BM7" i="1"/>
  <c r="FO7" i="1" s="1"/>
  <c r="AJ8" i="1"/>
  <c r="FN8" i="1" s="1"/>
  <c r="FS8" i="1" s="1"/>
  <c r="B8" i="2" s="1"/>
  <c r="CN8" i="1"/>
  <c r="FY8" i="1" s="1"/>
  <c r="Y9" i="1"/>
  <c r="AM9" i="1"/>
  <c r="H11" i="1"/>
  <c r="FU11" i="1" s="1"/>
  <c r="BY11" i="1"/>
  <c r="Y12" i="1"/>
  <c r="AH12" i="1"/>
  <c r="GH12" i="1" s="1"/>
  <c r="CD12" i="1"/>
  <c r="L15" i="1"/>
  <c r="AJ18" i="1"/>
  <c r="FN18" i="1" s="1"/>
  <c r="FS18" i="1" s="1"/>
  <c r="B18" i="2" s="1"/>
  <c r="L21" i="1"/>
  <c r="AM21" i="1"/>
  <c r="AV21" i="1"/>
  <c r="FW21" i="1" s="1"/>
  <c r="U24" i="1"/>
  <c r="GF24" i="1" s="1"/>
  <c r="AH28" i="1"/>
  <c r="GH28" i="1" s="1"/>
  <c r="CN28" i="1"/>
  <c r="FY28" i="1" s="1"/>
  <c r="L29" i="1"/>
  <c r="Y30" i="1"/>
  <c r="CN31" i="1"/>
  <c r="FY31" i="1" s="1"/>
  <c r="BA35" i="1"/>
  <c r="AV41" i="1"/>
  <c r="DG47" i="1"/>
  <c r="BY5" i="1"/>
  <c r="AJ6" i="1"/>
  <c r="FN6" i="1" s="1"/>
  <c r="AV7" i="1"/>
  <c r="FW7" i="1" s="1"/>
  <c r="Y10" i="1"/>
  <c r="AV10" i="1"/>
  <c r="FW10" i="1" s="1"/>
  <c r="CS10" i="1"/>
  <c r="AV14" i="1"/>
  <c r="FW14" i="1" s="1"/>
  <c r="DG23" i="1"/>
  <c r="DU23" i="1"/>
  <c r="AV24" i="1"/>
  <c r="FW24" i="1" s="1"/>
  <c r="BK24" i="1"/>
  <c r="GJ24" i="1" s="1"/>
  <c r="BY24" i="1"/>
  <c r="AJ31" i="1"/>
  <c r="FN31" i="1" s="1"/>
  <c r="DU32" i="1"/>
  <c r="AJ35" i="1"/>
  <c r="CD35" i="1"/>
  <c r="BK39" i="1"/>
  <c r="GJ39" i="1" s="1"/>
  <c r="ET53" i="1"/>
  <c r="EU53" i="1" s="1"/>
  <c r="DU54" i="1"/>
  <c r="GJ28" i="1"/>
  <c r="BP28" i="1"/>
  <c r="FO40" i="1"/>
  <c r="FQ40" i="1" s="1"/>
  <c r="FA18" i="1"/>
  <c r="FI18" i="1"/>
  <c r="GJ30" i="1"/>
  <c r="BP30" i="1"/>
  <c r="AM8" i="1"/>
  <c r="BA21" i="1"/>
  <c r="ET30" i="1"/>
  <c r="EU30" i="1" s="1"/>
  <c r="EV51" i="1"/>
  <c r="EU54" i="1"/>
  <c r="AM12" i="1"/>
  <c r="FM29" i="1"/>
  <c r="FQ29" i="1" s="1"/>
  <c r="CI59" i="1"/>
  <c r="FM7" i="1"/>
  <c r="CN7" i="1"/>
  <c r="FY7" i="1" s="1"/>
  <c r="U8" i="1"/>
  <c r="GF8" i="1" s="1"/>
  <c r="W11" i="1"/>
  <c r="EV11" i="1" s="1"/>
  <c r="FP12" i="1"/>
  <c r="DU12" i="1"/>
  <c r="FA12" i="1"/>
  <c r="AH17" i="1"/>
  <c r="GH17" i="1" s="1"/>
  <c r="H21" i="1"/>
  <c r="FU21" i="1" s="1"/>
  <c r="DG21" i="1"/>
  <c r="FO24" i="1"/>
  <c r="L27" i="1"/>
  <c r="DU27" i="1"/>
  <c r="FA27" i="1"/>
  <c r="BM28" i="1"/>
  <c r="FO28" i="1" s="1"/>
  <c r="CD28" i="1"/>
  <c r="DU28" i="1"/>
  <c r="AH33" i="1"/>
  <c r="GH33" i="1" s="1"/>
  <c r="BK40" i="1"/>
  <c r="BP40" i="1" s="1"/>
  <c r="FI42" i="1"/>
  <c r="CN46" i="1"/>
  <c r="FY46" i="1" s="1"/>
  <c r="CS46" i="1"/>
  <c r="FA19" i="1"/>
  <c r="Y5" i="1"/>
  <c r="AM5" i="1"/>
  <c r="H9" i="1"/>
  <c r="CN10" i="1"/>
  <c r="FY10" i="1" s="1"/>
  <c r="BK13" i="1"/>
  <c r="BP13" i="1" s="1"/>
  <c r="W21" i="1"/>
  <c r="FO25" i="1"/>
  <c r="FS25" i="1" s="1"/>
  <c r="B25" i="2" s="1"/>
  <c r="DG28" i="1"/>
  <c r="BM31" i="1"/>
  <c r="FO31" i="1" s="1"/>
  <c r="AJ32" i="1"/>
  <c r="FN32" i="1" s="1"/>
  <c r="CN32" i="1"/>
  <c r="FY32" i="1" s="1"/>
  <c r="CS32" i="1"/>
  <c r="EV38" i="1"/>
  <c r="DU39" i="1"/>
  <c r="CN51" i="1"/>
  <c r="FY51" i="1" s="1"/>
  <c r="AV5" i="1"/>
  <c r="CN5" i="1"/>
  <c r="FY5" i="1" s="1"/>
  <c r="CD6" i="1"/>
  <c r="AM7" i="1"/>
  <c r="CD9" i="1"/>
  <c r="AJ10" i="1"/>
  <c r="FN10" i="1" s="1"/>
  <c r="FI11" i="1"/>
  <c r="AV12" i="1"/>
  <c r="FW12" i="1" s="1"/>
  <c r="BK12" i="1"/>
  <c r="U14" i="1"/>
  <c r="GF14" i="1" s="1"/>
  <c r="AV15" i="1"/>
  <c r="FW15" i="1" s="1"/>
  <c r="BA15" i="1"/>
  <c r="AV18" i="1"/>
  <c r="FW18" i="1" s="1"/>
  <c r="AH23" i="1"/>
  <c r="GH23" i="1" s="1"/>
  <c r="AJ24" i="1"/>
  <c r="FN24" i="1" s="1"/>
  <c r="BK25" i="1"/>
  <c r="BP25" i="1" s="1"/>
  <c r="Y26" i="1"/>
  <c r="DG27" i="1"/>
  <c r="W28" i="1"/>
  <c r="W30" i="1"/>
  <c r="AM32" i="1"/>
  <c r="AJ34" i="1"/>
  <c r="CS35" i="1"/>
  <c r="BM40" i="1"/>
  <c r="EV40" i="1" s="1"/>
  <c r="DU47" i="1"/>
  <c r="AM18" i="1"/>
  <c r="DB59" i="1"/>
  <c r="BT59" i="1"/>
  <c r="L6" i="1"/>
  <c r="FM9" i="1"/>
  <c r="AH9" i="1"/>
  <c r="GH9" i="1" s="1"/>
  <c r="BM9" i="1"/>
  <c r="FO9" i="1" s="1"/>
  <c r="FS9" i="1" s="1"/>
  <c r="B9" i="2" s="1"/>
  <c r="CN9" i="1"/>
  <c r="FY9" i="1" s="1"/>
  <c r="H10" i="1"/>
  <c r="FU10" i="1" s="1"/>
  <c r="Y11" i="1"/>
  <c r="BK11" i="1"/>
  <c r="FM12" i="1"/>
  <c r="W13" i="1"/>
  <c r="BM14" i="1"/>
  <c r="FO14" i="1" s="1"/>
  <c r="FS14" i="1" s="1"/>
  <c r="B14" i="2" s="1"/>
  <c r="DU14" i="1"/>
  <c r="CD17" i="1"/>
  <c r="DU17" i="1"/>
  <c r="L18" i="1"/>
  <c r="L22" i="1"/>
  <c r="DG22" i="1"/>
  <c r="FP23" i="1"/>
  <c r="AM24" i="1"/>
  <c r="U25" i="1"/>
  <c r="GF25" i="1" s="1"/>
  <c r="AV31" i="1"/>
  <c r="FW31" i="1" s="1"/>
  <c r="BA31" i="1"/>
  <c r="FP31" i="1"/>
  <c r="CD32" i="1"/>
  <c r="BK35" i="1"/>
  <c r="GJ35" i="1" s="1"/>
  <c r="FQ38" i="1"/>
  <c r="DG39" i="1"/>
  <c r="BA43" i="1"/>
  <c r="FP43" i="1"/>
  <c r="BA44" i="1"/>
  <c r="BK44" i="1"/>
  <c r="BP44" i="1" s="1"/>
  <c r="BK45" i="1"/>
  <c r="FP46" i="1"/>
  <c r="FS46" i="1" s="1"/>
  <c r="CN48" i="1"/>
  <c r="FY48" i="1" s="1"/>
  <c r="CS48" i="1"/>
  <c r="BY50" i="1"/>
  <c r="CD50" i="1"/>
  <c r="DG52" i="1"/>
  <c r="DG6" i="1"/>
  <c r="AJ5" i="1"/>
  <c r="FN5" i="1" s="1"/>
  <c r="FS5" i="1" s="1"/>
  <c r="B5" i="2" s="1"/>
  <c r="Y6" i="1"/>
  <c r="AH6" i="1"/>
  <c r="GH6" i="1" s="1"/>
  <c r="DG9" i="1"/>
  <c r="FO10" i="1"/>
  <c r="L12" i="1"/>
  <c r="U12" i="1"/>
  <c r="GF12" i="1" s="1"/>
  <c r="H14" i="1"/>
  <c r="FU14" i="1" s="1"/>
  <c r="BK14" i="1"/>
  <c r="DG14" i="1"/>
  <c r="BA17" i="1"/>
  <c r="CS17" i="1"/>
  <c r="U18" i="1"/>
  <c r="GF18" i="1" s="1"/>
  <c r="CN19" i="1"/>
  <c r="FY19" i="1" s="1"/>
  <c r="AH20" i="1"/>
  <c r="GH20" i="1" s="1"/>
  <c r="AH21" i="1"/>
  <c r="GH21" i="1" s="1"/>
  <c r="BM21" i="1"/>
  <c r="FO21" i="1" s="1"/>
  <c r="FS21" i="1" s="1"/>
  <c r="B21" i="2" s="1"/>
  <c r="U22" i="1"/>
  <c r="GF22" i="1" s="1"/>
  <c r="BA22" i="1"/>
  <c r="AJ28" i="1"/>
  <c r="FN28" i="1" s="1"/>
  <c r="FS28" i="1" s="1"/>
  <c r="B28" i="2" s="1"/>
  <c r="CD31" i="1"/>
  <c r="CS31" i="1"/>
  <c r="AJ33" i="1"/>
  <c r="EV33" i="1" s="1"/>
  <c r="AV40" i="1"/>
  <c r="BA40" i="1"/>
  <c r="AV42" i="1"/>
  <c r="ET42" i="1" s="1"/>
  <c r="EU42" i="1" s="1"/>
  <c r="BY43" i="1"/>
  <c r="FO45" i="1"/>
  <c r="FS45" i="1" s="1"/>
  <c r="B45" i="2" s="1"/>
  <c r="DU53" i="1"/>
  <c r="CS28" i="1"/>
  <c r="FW5" i="1"/>
  <c r="FQ5" i="1"/>
  <c r="CS6" i="1"/>
  <c r="DT59" i="1"/>
  <c r="GB6" i="1"/>
  <c r="L7" i="1"/>
  <c r="U7" i="1"/>
  <c r="GF7" i="1" s="1"/>
  <c r="Y7" i="1"/>
  <c r="FM10" i="1"/>
  <c r="H13" i="1"/>
  <c r="L13" i="1"/>
  <c r="EV17" i="1"/>
  <c r="BA27" i="1"/>
  <c r="AV27" i="1"/>
  <c r="FW27" i="1" s="1"/>
  <c r="DK59" i="1"/>
  <c r="W6" i="1"/>
  <c r="FM6" i="1" s="1"/>
  <c r="FQ6" i="1" s="1"/>
  <c r="DU6" i="1"/>
  <c r="BK7" i="1"/>
  <c r="W8" i="1"/>
  <c r="FU9" i="1"/>
  <c r="BA9" i="1"/>
  <c r="L10" i="1"/>
  <c r="BY10" i="1"/>
  <c r="CD10" i="1"/>
  <c r="BP16" i="1"/>
  <c r="GJ16" i="1"/>
  <c r="BA6" i="1"/>
  <c r="BP9" i="1"/>
  <c r="DP59" i="1"/>
  <c r="FO11" i="1"/>
  <c r="FS11" i="1" s="1"/>
  <c r="B11" i="2" s="1"/>
  <c r="FU18" i="1"/>
  <c r="GJ10" i="1"/>
  <c r="FS15" i="1"/>
  <c r="B15" i="2" s="1"/>
  <c r="FQ15" i="1"/>
  <c r="FI9" i="1"/>
  <c r="FA9" i="1"/>
  <c r="BA10" i="1"/>
  <c r="FI13" i="1"/>
  <c r="FA13" i="1"/>
  <c r="AM17" i="1"/>
  <c r="BE59" i="1"/>
  <c r="CS9" i="1"/>
  <c r="BA13" i="1"/>
  <c r="AV13" i="1"/>
  <c r="FW13" i="1" s="1"/>
  <c r="BY13" i="1"/>
  <c r="CD13" i="1"/>
  <c r="BP14" i="1"/>
  <c r="FM20" i="1"/>
  <c r="FU12" i="1"/>
  <c r="CD5" i="1"/>
  <c r="FI7" i="1"/>
  <c r="FA7" i="1"/>
  <c r="CS12" i="1"/>
  <c r="CN12" i="1"/>
  <c r="FY12" i="1" s="1"/>
  <c r="AH16" i="1"/>
  <c r="GH16" i="1" s="1"/>
  <c r="AM16" i="1"/>
  <c r="BA16" i="1"/>
  <c r="AV16" i="1"/>
  <c r="FW16" i="1" s="1"/>
  <c r="L17" i="1"/>
  <c r="H17" i="1"/>
  <c r="FU22" i="1"/>
  <c r="CD11" i="1"/>
  <c r="FS17" i="1"/>
  <c r="B17" i="2" s="1"/>
  <c r="FQ17" i="1"/>
  <c r="FU5" i="1"/>
  <c r="FA5" i="1"/>
  <c r="FI5" i="1"/>
  <c r="BK6" i="1"/>
  <c r="FS6" i="1"/>
  <c r="B6" i="2" s="1"/>
  <c r="AM10" i="1"/>
  <c r="AH10" i="1"/>
  <c r="GH10" i="1" s="1"/>
  <c r="GJ12" i="1"/>
  <c r="BP12" i="1"/>
  <c r="AM14" i="1"/>
  <c r="CS18" i="1"/>
  <c r="CN18" i="1"/>
  <c r="FY18" i="1" s="1"/>
  <c r="L19" i="1"/>
  <c r="H19" i="1"/>
  <c r="AH19" i="1"/>
  <c r="GH19" i="1" s="1"/>
  <c r="AM19" i="1"/>
  <c r="Y21" i="1"/>
  <c r="U21" i="1"/>
  <c r="GF21" i="1" s="1"/>
  <c r="GJ51" i="1"/>
  <c r="BP51" i="1"/>
  <c r="ET51" i="1"/>
  <c r="EU51" i="1" s="1"/>
  <c r="BP24" i="1"/>
  <c r="CS27" i="1"/>
  <c r="CN27" i="1"/>
  <c r="FY27" i="1" s="1"/>
  <c r="H28" i="1"/>
  <c r="L28" i="1"/>
  <c r="FI53" i="1"/>
  <c r="FA53" i="1"/>
  <c r="BY7" i="1"/>
  <c r="H8" i="1"/>
  <c r="U11" i="1"/>
  <c r="GF11" i="1" s="1"/>
  <c r="DG12" i="1"/>
  <c r="BY16" i="1"/>
  <c r="CD16" i="1"/>
  <c r="BA19" i="1"/>
  <c r="AV19" i="1"/>
  <c r="FW19" i="1" s="1"/>
  <c r="Y20" i="1"/>
  <c r="U20" i="1"/>
  <c r="GF20" i="1" s="1"/>
  <c r="FS42" i="1"/>
  <c r="B42" i="2" s="1"/>
  <c r="FQ42" i="1"/>
  <c r="FP47" i="1"/>
  <c r="FS47" i="1" s="1"/>
  <c r="EV47" i="1"/>
  <c r="B47" i="2" s="1"/>
  <c r="BM12" i="1"/>
  <c r="FO12" i="1" s="1"/>
  <c r="FQ12" i="1" s="1"/>
  <c r="BY19" i="1"/>
  <c r="CD19" i="1"/>
  <c r="L25" i="1"/>
  <c r="FU27" i="1"/>
  <c r="CW59" i="1"/>
  <c r="BK18" i="1"/>
  <c r="FA22" i="1"/>
  <c r="H23" i="1"/>
  <c r="L23" i="1"/>
  <c r="CN24" i="1"/>
  <c r="FY24" i="1" s="1"/>
  <c r="CS24" i="1"/>
  <c r="L26" i="1"/>
  <c r="H26" i="1"/>
  <c r="AV28" i="1"/>
  <c r="FW28" i="1" s="1"/>
  <c r="BA28" i="1"/>
  <c r="BY28" i="1"/>
  <c r="AV39" i="1"/>
  <c r="BA39" i="1"/>
  <c r="FI39" i="1"/>
  <c r="FA39" i="1"/>
  <c r="FA54" i="1"/>
  <c r="FI54" i="1"/>
  <c r="ET47" i="1"/>
  <c r="EU47" i="1" s="1"/>
  <c r="BY47" i="1"/>
  <c r="CD47" i="1"/>
  <c r="BA12" i="1"/>
  <c r="BM13" i="1"/>
  <c r="FO13" i="1" s="1"/>
  <c r="FS13" i="1" s="1"/>
  <c r="B13" i="2" s="1"/>
  <c r="U16" i="1"/>
  <c r="GF16" i="1" s="1"/>
  <c r="AJ20" i="1"/>
  <c r="FN20" i="1" s="1"/>
  <c r="FS20" i="1" s="1"/>
  <c r="B20" i="2" s="1"/>
  <c r="BK22" i="1"/>
  <c r="CN23" i="1"/>
  <c r="FY23" i="1" s="1"/>
  <c r="FM24" i="1"/>
  <c r="AH25" i="1"/>
  <c r="GH25" i="1" s="1"/>
  <c r="AM25" i="1"/>
  <c r="BM27" i="1"/>
  <c r="EV27" i="1" s="1"/>
  <c r="AM31" i="1"/>
  <c r="AH31" i="1"/>
  <c r="GJ32" i="1"/>
  <c r="GH34" i="1"/>
  <c r="ET34" i="1"/>
  <c r="EU34" i="1" s="1"/>
  <c r="FW38" i="1"/>
  <c r="ET38" i="1"/>
  <c r="EU38" i="1" s="1"/>
  <c r="FU15" i="1"/>
  <c r="FM14" i="1"/>
  <c r="CN14" i="1"/>
  <c r="FY14" i="1" s="1"/>
  <c r="FI14" i="1"/>
  <c r="EV15" i="1"/>
  <c r="FM16" i="1"/>
  <c r="BM16" i="1"/>
  <c r="FO16" i="1" s="1"/>
  <c r="FS16" i="1" s="1"/>
  <c r="B16" i="2" s="1"/>
  <c r="U17" i="1"/>
  <c r="GF17" i="1" s="1"/>
  <c r="Y17" i="1"/>
  <c r="W18" i="1"/>
  <c r="EV18" i="1" s="1"/>
  <c r="U19" i="1"/>
  <c r="GF19" i="1" s="1"/>
  <c r="ET20" i="1"/>
  <c r="EU20" i="1" s="1"/>
  <c r="W22" i="1"/>
  <c r="EV22" i="1" s="1"/>
  <c r="AM23" i="1"/>
  <c r="FI23" i="1"/>
  <c r="FA23" i="1"/>
  <c r="H24" i="1"/>
  <c r="Y24" i="1"/>
  <c r="BA25" i="1"/>
  <c r="W26" i="1"/>
  <c r="FM26" i="1" s="1"/>
  <c r="FQ26" i="1" s="1"/>
  <c r="U27" i="1"/>
  <c r="GF27" i="1" s="1"/>
  <c r="Y27" i="1"/>
  <c r="GJ27" i="1"/>
  <c r="BP27" i="1"/>
  <c r="FM30" i="1"/>
  <c r="FQ30" i="1" s="1"/>
  <c r="FA52" i="1"/>
  <c r="FI52" i="1"/>
  <c r="FW40" i="1"/>
  <c r="AQ59" i="1"/>
  <c r="AZ59" i="1"/>
  <c r="DF59" i="1"/>
  <c r="L16" i="1"/>
  <c r="H16" i="1"/>
  <c r="BK17" i="1"/>
  <c r="FI17" i="1"/>
  <c r="FA17" i="1"/>
  <c r="BA18" i="1"/>
  <c r="FM19" i="1"/>
  <c r="BM19" i="1"/>
  <c r="EV19" i="1" s="1"/>
  <c r="BK21" i="1"/>
  <c r="FA21" i="1"/>
  <c r="AV22" i="1"/>
  <c r="FW22" i="1" s="1"/>
  <c r="FO23" i="1"/>
  <c r="FO27" i="1"/>
  <c r="FS27" i="1" s="1"/>
  <c r="B27" i="2" s="1"/>
  <c r="FI43" i="1"/>
  <c r="BY49" i="1"/>
  <c r="CD49" i="1"/>
  <c r="FN35" i="1"/>
  <c r="FW41" i="1"/>
  <c r="ET41" i="1"/>
  <c r="EU41" i="1" s="1"/>
  <c r="BA23" i="1"/>
  <c r="CS23" i="1"/>
  <c r="L24" i="1"/>
  <c r="BA24" i="1"/>
  <c r="CD27" i="1"/>
  <c r="GJ31" i="1"/>
  <c r="AH32" i="1"/>
  <c r="AH35" i="1"/>
  <c r="AM35" i="1"/>
  <c r="AH36" i="1"/>
  <c r="EV37" i="1"/>
  <c r="FO39" i="1"/>
  <c r="EV39" i="1"/>
  <c r="FS41" i="1"/>
  <c r="B41" i="2" s="1"/>
  <c r="FQ41" i="1"/>
  <c r="BM43" i="1"/>
  <c r="FO43" i="1" s="1"/>
  <c r="EV49" i="1"/>
  <c r="B49" i="2" s="1"/>
  <c r="FP49" i="1"/>
  <c r="FS49" i="1" s="1"/>
  <c r="FQ51" i="1"/>
  <c r="AV32" i="1"/>
  <c r="FW32" i="1" s="1"/>
  <c r="BA32" i="1"/>
  <c r="DU43" i="1"/>
  <c r="FQ45" i="1"/>
  <c r="GB47" i="1"/>
  <c r="FM27" i="1"/>
  <c r="ET29" i="1"/>
  <c r="EU29" i="1" s="1"/>
  <c r="FU29" i="1"/>
  <c r="FN36" i="1"/>
  <c r="EV36" i="1"/>
  <c r="CS43" i="1"/>
  <c r="CN43" i="1"/>
  <c r="FY43" i="1" s="1"/>
  <c r="BM44" i="1"/>
  <c r="FO44" i="1" s="1"/>
  <c r="BY51" i="1"/>
  <c r="CD51" i="1"/>
  <c r="FM28" i="1"/>
  <c r="FQ28" i="1" s="1"/>
  <c r="FA32" i="1"/>
  <c r="FI32" i="1"/>
  <c r="DG43" i="1"/>
  <c r="FN37" i="1"/>
  <c r="GJ43" i="1"/>
  <c r="BY31" i="1"/>
  <c r="AM34" i="1"/>
  <c r="AV35" i="1"/>
  <c r="FW35" i="1" s="1"/>
  <c r="CN35" i="1"/>
  <c r="FY35" i="1" s="1"/>
  <c r="AH37" i="1"/>
  <c r="BA38" i="1"/>
  <c r="BA42" i="1"/>
  <c r="AV43" i="1"/>
  <c r="CD43" i="1"/>
  <c r="AV44" i="1"/>
  <c r="ET46" i="1"/>
  <c r="EU46" i="1" s="1"/>
  <c r="ET48" i="1"/>
  <c r="EU48" i="1" s="1"/>
  <c r="ET50" i="1"/>
  <c r="EU50" i="1" s="1"/>
  <c r="DG53" i="1"/>
  <c r="FA28" i="1"/>
  <c r="ET40" i="1" l="1"/>
  <c r="EU40" i="1" s="1"/>
  <c r="EV23" i="1"/>
  <c r="EV10" i="1"/>
  <c r="FW42" i="1"/>
  <c r="GJ40" i="1"/>
  <c r="EV28" i="1"/>
  <c r="FQ7" i="1"/>
  <c r="FM22" i="1"/>
  <c r="FQ22" i="1" s="1"/>
  <c r="GJ13" i="1"/>
  <c r="EV25" i="1"/>
  <c r="FM11" i="1"/>
  <c r="BP35" i="1"/>
  <c r="FS24" i="1"/>
  <c r="B24" i="2" s="1"/>
  <c r="EV21" i="1"/>
  <c r="FQ31" i="1"/>
  <c r="FS31" i="1"/>
  <c r="B31" i="2" s="1"/>
  <c r="EV32" i="1"/>
  <c r="FM18" i="1"/>
  <c r="FQ18" i="1" s="1"/>
  <c r="DE60" i="1"/>
  <c r="DE65" i="1" s="1"/>
  <c r="GJ19" i="1"/>
  <c r="ET11" i="1"/>
  <c r="EU11" i="1" s="1"/>
  <c r="GJ44" i="1"/>
  <c r="EV30" i="1"/>
  <c r="EV26" i="1"/>
  <c r="ET12" i="1"/>
  <c r="EU12" i="1" s="1"/>
  <c r="BP39" i="1"/>
  <c r="FN33" i="1"/>
  <c r="ET25" i="1"/>
  <c r="EU25" i="1" s="1"/>
  <c r="EV6" i="1"/>
  <c r="FQ10" i="1"/>
  <c r="EV13" i="1"/>
  <c r="FQ9" i="1"/>
  <c r="FS10" i="1"/>
  <c r="B10" i="2" s="1"/>
  <c r="FQ27" i="1"/>
  <c r="EV16" i="1"/>
  <c r="EV9" i="1"/>
  <c r="EV5" i="1"/>
  <c r="GJ25" i="1"/>
  <c r="ET33" i="1"/>
  <c r="EU33" i="1" s="1"/>
  <c r="FQ11" i="1"/>
  <c r="FQ25" i="1"/>
  <c r="EV35" i="1"/>
  <c r="ET21" i="1"/>
  <c r="EU21" i="1" s="1"/>
  <c r="ET15" i="1"/>
  <c r="EU15" i="1" s="1"/>
  <c r="EV7" i="1"/>
  <c r="ET14" i="1"/>
  <c r="EU14" i="1" s="1"/>
  <c r="BP37" i="1"/>
  <c r="EV14" i="1"/>
  <c r="FM13" i="1"/>
  <c r="FQ13" i="1" s="1"/>
  <c r="EV34" i="1"/>
  <c r="FN34" i="1"/>
  <c r="ET22" i="1"/>
  <c r="EU22" i="1" s="1"/>
  <c r="GJ14" i="1"/>
  <c r="ET9" i="1"/>
  <c r="EU9" i="1" s="1"/>
  <c r="GJ45" i="1"/>
  <c r="BP45" i="1"/>
  <c r="ET45" i="1"/>
  <c r="EU45" i="1" s="1"/>
  <c r="BP11" i="1"/>
  <c r="GJ11" i="1"/>
  <c r="FQ24" i="1"/>
  <c r="FS40" i="1"/>
  <c r="B40" i="2" s="1"/>
  <c r="BY59" i="1"/>
  <c r="CB60" i="1" s="1"/>
  <c r="CB65" i="1" s="1"/>
  <c r="FM21" i="1"/>
  <c r="FQ21" i="1" s="1"/>
  <c r="DS60" i="1"/>
  <c r="DL64" i="1" s="1"/>
  <c r="FQ14" i="1"/>
  <c r="EV43" i="1"/>
  <c r="EV24" i="1"/>
  <c r="FS23" i="1"/>
  <c r="B23" i="2" s="1"/>
  <c r="EV31" i="1"/>
  <c r="EG61" i="1"/>
  <c r="EG62" i="1" s="1"/>
  <c r="EG63" i="1" s="1"/>
  <c r="FS43" i="1"/>
  <c r="B43" i="2" s="1"/>
  <c r="FQ43" i="1"/>
  <c r="DE61" i="1"/>
  <c r="DE62" i="1" s="1"/>
  <c r="FU8" i="1"/>
  <c r="ET8" i="1"/>
  <c r="EU8" i="1" s="1"/>
  <c r="FS39" i="1"/>
  <c r="B39" i="2" s="1"/>
  <c r="FQ39" i="1"/>
  <c r="FS37" i="1"/>
  <c r="B37" i="2" s="1"/>
  <c r="FQ37" i="1"/>
  <c r="FQ16" i="1"/>
  <c r="GH31" i="1"/>
  <c r="ET31" i="1"/>
  <c r="EU31" i="1" s="1"/>
  <c r="GJ22" i="1"/>
  <c r="BP22" i="1"/>
  <c r="EV44" i="1"/>
  <c r="ET23" i="1"/>
  <c r="EU23" i="1" s="1"/>
  <c r="FU23" i="1"/>
  <c r="ET27" i="1"/>
  <c r="EU27" i="1" s="1"/>
  <c r="CN59" i="1"/>
  <c r="CQ60" i="1" s="1"/>
  <c r="FO19" i="1"/>
  <c r="FS19" i="1" s="1"/>
  <c r="B19" i="2" s="1"/>
  <c r="BK59" i="1"/>
  <c r="BN60" i="1" s="1"/>
  <c r="GJ6" i="1"/>
  <c r="ET6" i="1"/>
  <c r="EU6" i="1" s="1"/>
  <c r="BP6" i="1"/>
  <c r="GH37" i="1"/>
  <c r="ET37" i="1"/>
  <c r="EU37" i="1" s="1"/>
  <c r="FS36" i="1"/>
  <c r="B36" i="2" s="1"/>
  <c r="FQ36" i="1"/>
  <c r="GH36" i="1"/>
  <c r="ET36" i="1"/>
  <c r="EU36" i="1" s="1"/>
  <c r="ET39" i="1"/>
  <c r="EU39" i="1" s="1"/>
  <c r="FW39" i="1"/>
  <c r="FS35" i="1"/>
  <c r="B35" i="2" s="1"/>
  <c r="FQ35" i="1"/>
  <c r="FS12" i="1"/>
  <c r="B12" i="2" s="1"/>
  <c r="FU13" i="1"/>
  <c r="ET13" i="1"/>
  <c r="EU13" i="1" s="1"/>
  <c r="ET35" i="1"/>
  <c r="EU35" i="1" s="1"/>
  <c r="GH35" i="1"/>
  <c r="FU24" i="1"/>
  <c r="ET24" i="1"/>
  <c r="EU24" i="1" s="1"/>
  <c r="FU26" i="1"/>
  <c r="ET26" i="1"/>
  <c r="EU26" i="1" s="1"/>
  <c r="GJ18" i="1"/>
  <c r="BP18" i="1"/>
  <c r="EU5" i="1"/>
  <c r="FQ23" i="1"/>
  <c r="FM8" i="1"/>
  <c r="FQ8" i="1" s="1"/>
  <c r="EV8" i="1"/>
  <c r="ET18" i="1"/>
  <c r="EU18" i="1" s="1"/>
  <c r="ET19" i="1"/>
  <c r="EU19" i="1" s="1"/>
  <c r="FU19" i="1"/>
  <c r="ET44" i="1"/>
  <c r="EU44" i="1" s="1"/>
  <c r="FW44" i="1"/>
  <c r="GH32" i="1"/>
  <c r="ET32" i="1"/>
  <c r="EU32" i="1" s="1"/>
  <c r="EV12" i="1"/>
  <c r="BP17" i="1"/>
  <c r="GJ17" i="1"/>
  <c r="FQ20" i="1"/>
  <c r="BP7" i="1"/>
  <c r="GJ7" i="1"/>
  <c r="FW43" i="1"/>
  <c r="ET43" i="1"/>
  <c r="EU43" i="1" s="1"/>
  <c r="BP21" i="1"/>
  <c r="GJ21" i="1"/>
  <c r="FU17" i="1"/>
  <c r="ET17" i="1"/>
  <c r="EU17" i="1" s="1"/>
  <c r="FQ32" i="1"/>
  <c r="FS32" i="1"/>
  <c r="B32" i="2" s="1"/>
  <c r="FS33" i="1"/>
  <c r="B33" i="2" s="1"/>
  <c r="FQ33" i="1"/>
  <c r="FS44" i="1"/>
  <c r="B44" i="2" s="1"/>
  <c r="FQ44" i="1"/>
  <c r="ET16" i="1"/>
  <c r="EU16" i="1" s="1"/>
  <c r="FU16" i="1"/>
  <c r="FU28" i="1"/>
  <c r="ET28" i="1"/>
  <c r="EU28" i="1" s="1"/>
  <c r="ET7" i="1"/>
  <c r="EU7" i="1" s="1"/>
  <c r="EV20" i="1"/>
  <c r="ET10" i="1"/>
  <c r="EU10" i="1" s="1"/>
  <c r="AV59" i="1"/>
  <c r="AY60" i="1" s="1"/>
  <c r="CB61" i="1" l="1"/>
  <c r="CB62" i="1" s="1"/>
  <c r="FS34" i="1"/>
  <c r="B34" i="2" s="1"/>
  <c r="C38" i="2" s="1"/>
  <c r="FQ34" i="1"/>
  <c r="EG64" i="1"/>
  <c r="C10" i="2"/>
  <c r="C37" i="2"/>
  <c r="DS61" i="1"/>
  <c r="DS62" i="1" s="1"/>
  <c r="DS64" i="1" s="1"/>
  <c r="DS65" i="1"/>
  <c r="C36" i="2"/>
  <c r="C9" i="2"/>
  <c r="C18" i="2"/>
  <c r="CQ65" i="1"/>
  <c r="CQ61" i="1"/>
  <c r="CQ62" i="1" s="1"/>
  <c r="CJ64" i="1"/>
  <c r="BN61" i="1"/>
  <c r="BN62" i="1" s="1"/>
  <c r="BN65" i="1"/>
  <c r="C13" i="2"/>
  <c r="DE64" i="1"/>
  <c r="DE63" i="1"/>
  <c r="ES59" i="1"/>
  <c r="AY61" i="1"/>
  <c r="AY62" i="1" s="1"/>
  <c r="AY65" i="1"/>
  <c r="BG64" i="1"/>
  <c r="C6" i="2"/>
  <c r="C21" i="2"/>
  <c r="EU59" i="1"/>
  <c r="FQ19" i="1"/>
  <c r="CB64" i="1"/>
  <c r="CB63" i="1"/>
  <c r="C29" i="2" l="1"/>
  <c r="C35" i="2"/>
  <c r="C33" i="2"/>
  <c r="C8" i="2"/>
  <c r="C15" i="2"/>
  <c r="C26" i="2"/>
  <c r="C5" i="2"/>
  <c r="C14" i="2"/>
  <c r="C19" i="2"/>
  <c r="C41" i="2"/>
  <c r="C11" i="2"/>
  <c r="C20" i="2"/>
  <c r="C31" i="2"/>
  <c r="C12" i="2"/>
  <c r="C16" i="2"/>
  <c r="C30" i="2"/>
  <c r="C42" i="2"/>
  <c r="C43" i="2"/>
  <c r="C17" i="2"/>
  <c r="C44" i="2"/>
  <c r="C32" i="2"/>
  <c r="C25" i="2"/>
  <c r="C45" i="2"/>
  <c r="C40" i="2"/>
  <c r="C24" i="2"/>
  <c r="C39" i="2"/>
  <c r="C34" i="2"/>
  <c r="C23" i="2"/>
  <c r="C7" i="2"/>
  <c r="C27" i="2"/>
  <c r="C28" i="2"/>
  <c r="C22" i="2"/>
  <c r="AY64" i="1"/>
  <c r="AY63" i="1"/>
  <c r="DS63" i="1"/>
  <c r="DL65" i="1" s="1"/>
  <c r="CQ64" i="1"/>
  <c r="CQ63" i="1"/>
  <c r="CJ65" i="1" s="1"/>
  <c r="BN63" i="1"/>
  <c r="BN64" i="1"/>
  <c r="BG65" i="1" l="1"/>
</calcChain>
</file>

<file path=xl/sharedStrings.xml><?xml version="1.0" encoding="utf-8"?>
<sst xmlns="http://schemas.openxmlformats.org/spreadsheetml/2006/main" count="461" uniqueCount="137">
  <si>
    <t>Deltagare</t>
  </si>
  <si>
    <t>Oskar Ellerstrand</t>
  </si>
  <si>
    <t>Henrik Swärdh</t>
  </si>
  <si>
    <t>Pontus Sandberg</t>
  </si>
  <si>
    <t>Daniel Liljekvist</t>
  </si>
  <si>
    <t>Niklas Olsson</t>
  </si>
  <si>
    <t>Jens Pettersson</t>
  </si>
  <si>
    <t>Ulf Persson</t>
  </si>
  <si>
    <t>Bo Åkesson</t>
  </si>
  <si>
    <t>Magnus Hansson</t>
  </si>
  <si>
    <t>Peter Heidne</t>
  </si>
  <si>
    <t>Mats Löfström</t>
  </si>
  <si>
    <t>Bertil Sassersson</t>
  </si>
  <si>
    <t>Patrik Holm</t>
  </si>
  <si>
    <t>Håkan Freij</t>
  </si>
  <si>
    <t>Hampus Nilsson</t>
  </si>
  <si>
    <t>Peter Nilsson</t>
  </si>
  <si>
    <t>Viggo Ludvigsen</t>
  </si>
  <si>
    <t>Björn Möller</t>
  </si>
  <si>
    <t>Ben Roos</t>
  </si>
  <si>
    <t>Håkan Arvidsson</t>
  </si>
  <si>
    <t>Mathias Svensson</t>
  </si>
  <si>
    <t>Henrik Frid</t>
  </si>
  <si>
    <t>Magnus Helgesson</t>
  </si>
  <si>
    <t>Tomas "Indianen" Nilsson</t>
  </si>
  <si>
    <t>Classic</t>
  </si>
  <si>
    <t>Omgång 1</t>
  </si>
  <si>
    <t>Placering</t>
  </si>
  <si>
    <t>poäng</t>
  </si>
  <si>
    <t>Omgång 2</t>
  </si>
  <si>
    <t>Totalt antal varv</t>
  </si>
  <si>
    <t>Total placering</t>
  </si>
  <si>
    <t>Totalt antal poäng</t>
  </si>
  <si>
    <t>Omgång 1 antal varv</t>
  </si>
  <si>
    <t>Omgång 2 antal varv</t>
  </si>
  <si>
    <t>Polly Raceway</t>
  </si>
  <si>
    <t>Final     varv</t>
  </si>
  <si>
    <t>Längd kört i meter</t>
  </si>
  <si>
    <t>GTR</t>
  </si>
  <si>
    <t>Thomas Andersson</t>
  </si>
  <si>
    <t>Leif-Erik Nilsson</t>
  </si>
  <si>
    <t>B-final</t>
  </si>
  <si>
    <t>Placering efter 2 omgångar</t>
  </si>
  <si>
    <t>Jesper Skovgaard von wowern</t>
  </si>
  <si>
    <t>Peter Andersson</t>
  </si>
  <si>
    <t>Viktor Ellerstrand</t>
  </si>
  <si>
    <t>Torbjörn Lennartsson</t>
  </si>
  <si>
    <t>Christian Appel</t>
  </si>
  <si>
    <t>Birger Elfström</t>
  </si>
  <si>
    <t>Lars Andersson</t>
  </si>
  <si>
    <t>Summa Varv alla tävlingar</t>
  </si>
  <si>
    <t>Summa meter alla tävlingar</t>
  </si>
  <si>
    <t>Summa KM alla tävlingar</t>
  </si>
  <si>
    <t>Summa Poäng alla tävlingar</t>
  </si>
  <si>
    <t>Slut placering</t>
  </si>
  <si>
    <t>Niklas Fors</t>
  </si>
  <si>
    <t>Anders Zitting</t>
  </si>
  <si>
    <t>Mikael Baggesen</t>
  </si>
  <si>
    <t>Göran "Hunnaben" Persson</t>
  </si>
  <si>
    <t>Bo Sörliden</t>
  </si>
  <si>
    <t>Linus Oscarsson</t>
  </si>
  <si>
    <t>Robert Johansson</t>
  </si>
  <si>
    <t>summa varv i Classic</t>
  </si>
  <si>
    <t>Summa meter i Classic</t>
  </si>
  <si>
    <t>Summa KM i Classic</t>
  </si>
  <si>
    <t>Summa Mil i Classic</t>
  </si>
  <si>
    <t>GT3</t>
  </si>
  <si>
    <t>Jimmy Modée</t>
  </si>
  <si>
    <t>summa varv i GT3</t>
  </si>
  <si>
    <t>Summa meter i GT3</t>
  </si>
  <si>
    <t>Summa KM i GT3</t>
  </si>
  <si>
    <t>Summa Mil i GT3</t>
  </si>
  <si>
    <t>Summa varv 2021</t>
  </si>
  <si>
    <t>Summa Mil 2021</t>
  </si>
  <si>
    <t>Bästa Placering Classic</t>
  </si>
  <si>
    <t>Bästa placering GT3</t>
  </si>
  <si>
    <t>Classic 2019</t>
  </si>
  <si>
    <t>GT3 2019</t>
  </si>
  <si>
    <t>Gt3 2020</t>
  </si>
  <si>
    <t>Classic 2021</t>
  </si>
  <si>
    <t>Gt3 2021</t>
  </si>
  <si>
    <t>Ranking</t>
  </si>
  <si>
    <t>Poäng 2019</t>
  </si>
  <si>
    <t>poäng 2020</t>
  </si>
  <si>
    <t>poäng 2021</t>
  </si>
  <si>
    <t>Total summa senaste 3 åren</t>
  </si>
  <si>
    <t>Totalt antal poäng senaste 3 åren</t>
  </si>
  <si>
    <t>Martin Nilén</t>
  </si>
  <si>
    <t>Mikael André</t>
  </si>
  <si>
    <t>Göran Liljekvist</t>
  </si>
  <si>
    <t>Lars Hardysson</t>
  </si>
  <si>
    <t>Jan Karlsson</t>
  </si>
  <si>
    <t>F1</t>
  </si>
  <si>
    <t>Bästa placering F1</t>
  </si>
  <si>
    <t>F1 2022</t>
  </si>
  <si>
    <t>Classic 2022</t>
  </si>
  <si>
    <t>Poäng 2022</t>
  </si>
  <si>
    <t>Placering efter 2:a omgången</t>
  </si>
  <si>
    <t>Första 3 åren</t>
  </si>
  <si>
    <t>Oscar Ingemansson</t>
  </si>
  <si>
    <t>summa varv i F1</t>
  </si>
  <si>
    <t>Summa meter i F1</t>
  </si>
  <si>
    <t>Summa KM i F1</t>
  </si>
  <si>
    <t>Summa Mil i F1</t>
  </si>
  <si>
    <t>Summa Km/person</t>
  </si>
  <si>
    <t>Summa KM/person</t>
  </si>
  <si>
    <t>Antal anmälda i klassen</t>
  </si>
  <si>
    <t>Antal Änmälda i klassen</t>
  </si>
  <si>
    <t>Varv  2019</t>
  </si>
  <si>
    <t>Varv 2021</t>
  </si>
  <si>
    <t>Varv 2022</t>
  </si>
  <si>
    <t>Final 2019</t>
  </si>
  <si>
    <t>Final 2021</t>
  </si>
  <si>
    <t>Final 2022</t>
  </si>
  <si>
    <t>GT3 2020</t>
  </si>
  <si>
    <t>Final 2020</t>
  </si>
  <si>
    <t>GT3 2021</t>
  </si>
  <si>
    <t>Summa varv/person</t>
  </si>
  <si>
    <t>Lars Björklund</t>
  </si>
  <si>
    <t>Pompe Pallin</t>
  </si>
  <si>
    <t>Johan Hilltun</t>
  </si>
  <si>
    <t>Mosler</t>
  </si>
  <si>
    <t>summa varv i Mosler</t>
  </si>
  <si>
    <t>Summa meter i Mosler</t>
  </si>
  <si>
    <t>Summa KM i Mosler</t>
  </si>
  <si>
    <t>Summa Mil i Mosler</t>
  </si>
  <si>
    <t>Classic 2023</t>
  </si>
  <si>
    <t>Mosler 2023</t>
  </si>
  <si>
    <t>Bästa placering Mosler</t>
  </si>
  <si>
    <t>Varv 2023</t>
  </si>
  <si>
    <t>Final 2023</t>
  </si>
  <si>
    <t>Carl Gustav Moberg</t>
  </si>
  <si>
    <t>Stefan Englesson</t>
  </si>
  <si>
    <t>Beo Ohlson</t>
  </si>
  <si>
    <t>Classic 2024</t>
  </si>
  <si>
    <t>Varv 2024</t>
  </si>
  <si>
    <t>Final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</si>
</sst>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_ ;[Red]\-0\ "/>
  </numFmts>
  <fonts count="13" x14ac:knownFonts="1">
    <font>
      <sz val="11"/>
      <color theme="1"/>
      <name val="Calibri"/>
      <family val="2"/>
      <scheme val="minor"/>
    </font>
    <font>
      <b/>
      <sz val="16"/>
      <color theme="0"/>
      <name val="Times New Roman"/>
      <family val="1"/>
    </font>
    <font>
      <sz val="20"/>
      <color theme="0"/>
      <name val="Times New Roman"/>
      <family val="1"/>
    </font>
    <font>
      <b/>
      <sz val="10"/>
      <color theme="0"/>
      <name val="Times New Roman"/>
      <family val="1"/>
    </font>
    <font>
      <b/>
      <sz val="11"/>
      <color theme="1"/>
      <name val="Calibri"/>
      <family val="2"/>
      <scheme val="minor"/>
    </font>
    <font>
      <b/>
      <sz val="20"/>
      <color theme="0"/>
      <name val="Times New Roman"/>
      <family val="1"/>
    </font>
    <font>
      <b/>
      <sz val="9"/>
      <color theme="0"/>
      <name val="Times New Roman"/>
      <family val="1"/>
    </font>
    <font>
      <b/>
      <sz val="18"/>
      <color rgb="FFFFFF0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2"/>
      <color theme="0"/>
      <name val="Times New Roman"/>
      <family val="1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9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8" fillId="4" borderId="0" xfId="0" applyFont="1" applyFill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2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/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1" fontId="0" fillId="0" borderId="0" xfId="0" applyNumberFormat="1"/>
    <xf numFmtId="0" fontId="8" fillId="0" borderId="0" xfId="0" applyFont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4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70C0"/>
      </font>
      <fill>
        <patternFill>
          <bgColor rgb="FFC6EFCE"/>
        </patternFill>
      </fill>
    </dxf>
    <dxf>
      <font>
        <color rgb="FFFF0000"/>
      </font>
      <fill>
        <patternFill>
          <bgColor rgb="FFC6EFCE"/>
        </patternFill>
      </fill>
    </dxf>
    <dxf>
      <font>
        <color rgb="FFFF0000"/>
      </font>
      <fill>
        <patternFill>
          <bgColor theme="7" tint="0.39994506668294322"/>
        </patternFill>
      </fill>
    </dxf>
    <dxf>
      <font>
        <color rgb="FF0070C0"/>
      </font>
      <fill>
        <patternFill>
          <bgColor rgb="FFC6EFCE"/>
        </patternFill>
      </fill>
    </dxf>
    <dxf>
      <font>
        <color rgb="FFFF0000"/>
      </font>
      <fill>
        <patternFill>
          <bgColor rgb="FFC6EFCE"/>
        </patternFill>
      </fill>
    </dxf>
    <dxf>
      <font>
        <color rgb="FFFF0000"/>
      </font>
      <fill>
        <patternFill>
          <bgColor theme="7" tint="0.39994506668294322"/>
        </patternFill>
      </fill>
    </dxf>
    <dxf>
      <font>
        <color rgb="FF0070C0"/>
      </font>
      <fill>
        <patternFill>
          <bgColor rgb="FFC6EFCE"/>
        </patternFill>
      </fill>
    </dxf>
    <dxf>
      <font>
        <color rgb="FFFF0000"/>
      </font>
      <fill>
        <patternFill>
          <bgColor rgb="FFC6EFCE"/>
        </patternFill>
      </fill>
    </dxf>
    <dxf>
      <font>
        <color rgb="FFFF0000"/>
      </font>
      <fill>
        <patternFill>
          <bgColor theme="7" tint="0.39994506668294322"/>
        </patternFill>
      </fill>
    </dxf>
  </dxfs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SR%20T&#228;vling%202019/Resultat%20NSR%20Classic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sr%20T&#228;vling%202020/Resultat%20NSR%20GTR%20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Nsr%20T&#228;vling%202021/Resultat%20Classic%202021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POLLYS\t\Foto\Bilbana\NSR%20T&#228;vlingar\Nsr%20T&#228;vling%202022\Mall%2025%20personer%20t&#228;vling%20F1.xlsx" TargetMode="External"/><Relationship Id="rId1" Type="http://schemas.openxmlformats.org/officeDocument/2006/relationships/externalLinkPath" Target="Nsr%20T&#228;vling%202022/Mall%2025%20personer%20t&#228;vling%20F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Nsr%20T&#228;vling%202022/Mall%2025%20personer%20t&#228;vling%20F11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POLLYS\t\Foto\Bilbana\NSR%20T&#228;vlingar\NSR%20T&#228;vling%202023\Ny%20mall%202023%20g&#246;mda%20flikar.xlsx" TargetMode="External"/><Relationship Id="rId1" Type="http://schemas.openxmlformats.org/officeDocument/2006/relationships/externalLinkPath" Target="NSR%20T&#228;vling%202023/Ny%20mall%202023%20g&#246;mda%20flikar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Nsr%20T&#228;vling%202021/Resultat%20GT3%202021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POLLYS\t\Foto\Bilbana\NSR%20T&#228;vlingar\NSR%20T&#228;vling%202024\Ny%20mall%202024%20g&#246;mda%20flikar.xlsx" TargetMode="External"/><Relationship Id="rId1" Type="http://schemas.openxmlformats.org/officeDocument/2006/relationships/externalLinkPath" Target="NSR%20T&#228;vling%202024/Ny%20mall%202024%20g&#246;mda%20flik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Resultat Classic"/>
      <sheetName val="Tidschema Classic"/>
      <sheetName val="Regler"/>
      <sheetName val="NSR Classic"/>
      <sheetName val="Startordning Omgång 1 Classic"/>
      <sheetName val="Startordning Omgång 2 Classic"/>
      <sheetName val="Startordning Final Classic"/>
      <sheetName val="NSR GT3"/>
      <sheetName val="Startordning Omgång 1 GT3"/>
      <sheetName val="Startordning Omgång 2 GT3"/>
      <sheetName val="Startordning Final GT3"/>
      <sheetName val="TotalResultat GT3"/>
      <sheetName val="Poängtabell"/>
      <sheetName val="Random Name Classic"/>
      <sheetName val="Random Name GT3"/>
      <sheetName val="Nästa år kom ihåg"/>
      <sheetName val="Regler GTR"/>
    </sheetNames>
    <sheetDataSet>
      <sheetData sheetId="0"/>
      <sheetData sheetId="1"/>
      <sheetData sheetId="2"/>
      <sheetData sheetId="3">
        <row r="5">
          <cell r="E5">
            <v>72.2</v>
          </cell>
          <cell r="F5">
            <v>7</v>
          </cell>
          <cell r="G5">
            <v>110</v>
          </cell>
        </row>
        <row r="6">
          <cell r="E6">
            <v>78.5</v>
          </cell>
          <cell r="F6">
            <v>1</v>
          </cell>
          <cell r="G6">
            <v>250</v>
          </cell>
        </row>
        <row r="7">
          <cell r="E7">
            <v>72.8</v>
          </cell>
          <cell r="F7">
            <v>6</v>
          </cell>
          <cell r="G7">
            <v>135</v>
          </cell>
        </row>
        <row r="8">
          <cell r="E8">
            <v>74.7</v>
          </cell>
          <cell r="F8">
            <v>3</v>
          </cell>
          <cell r="G8">
            <v>180</v>
          </cell>
        </row>
        <row r="9">
          <cell r="E9">
            <v>74.599999999999994</v>
          </cell>
          <cell r="F9">
            <v>4</v>
          </cell>
          <cell r="G9">
            <v>165</v>
          </cell>
        </row>
        <row r="10">
          <cell r="E10">
            <v>62</v>
          </cell>
          <cell r="F10">
            <v>23</v>
          </cell>
          <cell r="G10">
            <v>42</v>
          </cell>
        </row>
        <row r="11">
          <cell r="E11">
            <v>67.3</v>
          </cell>
          <cell r="F11">
            <v>16</v>
          </cell>
          <cell r="G11">
            <v>53</v>
          </cell>
        </row>
        <row r="12">
          <cell r="E12">
            <v>71</v>
          </cell>
          <cell r="F12">
            <v>10</v>
          </cell>
          <cell r="G12">
            <v>70</v>
          </cell>
        </row>
        <row r="13">
          <cell r="E13">
            <v>71.900000000000006</v>
          </cell>
          <cell r="F13">
            <v>9</v>
          </cell>
          <cell r="G13">
            <v>80</v>
          </cell>
        </row>
        <row r="14">
          <cell r="E14">
            <v>70.400000000000006</v>
          </cell>
          <cell r="F14">
            <v>11</v>
          </cell>
          <cell r="G14">
            <v>67</v>
          </cell>
        </row>
        <row r="15">
          <cell r="E15">
            <v>72</v>
          </cell>
          <cell r="F15">
            <v>8</v>
          </cell>
          <cell r="G15">
            <v>95</v>
          </cell>
        </row>
        <row r="16">
          <cell r="E16">
            <v>68.3</v>
          </cell>
          <cell r="F16">
            <v>15</v>
          </cell>
          <cell r="G16">
            <v>55</v>
          </cell>
        </row>
        <row r="17">
          <cell r="E17">
            <v>70.400000000000006</v>
          </cell>
          <cell r="F17">
            <v>11</v>
          </cell>
          <cell r="G17">
            <v>67</v>
          </cell>
        </row>
        <row r="18">
          <cell r="E18">
            <v>76.599999999999994</v>
          </cell>
          <cell r="F18">
            <v>2</v>
          </cell>
          <cell r="G18">
            <v>200</v>
          </cell>
        </row>
        <row r="19">
          <cell r="E19">
            <v>68.900000000000006</v>
          </cell>
          <cell r="F19">
            <v>14</v>
          </cell>
          <cell r="G19">
            <v>58</v>
          </cell>
        </row>
        <row r="20">
          <cell r="E20">
            <v>66</v>
          </cell>
          <cell r="F20">
            <v>19</v>
          </cell>
          <cell r="G20">
            <v>47</v>
          </cell>
        </row>
        <row r="21">
          <cell r="E21">
            <v>67</v>
          </cell>
          <cell r="F21">
            <v>17</v>
          </cell>
          <cell r="G21">
            <v>51</v>
          </cell>
        </row>
        <row r="22">
          <cell r="E22">
            <v>63.3</v>
          </cell>
          <cell r="F22">
            <v>22</v>
          </cell>
          <cell r="G22">
            <v>43</v>
          </cell>
        </row>
        <row r="23">
          <cell r="E23">
            <v>73.8</v>
          </cell>
          <cell r="F23">
            <v>5</v>
          </cell>
          <cell r="G23">
            <v>150</v>
          </cell>
        </row>
        <row r="24">
          <cell r="E24">
            <v>61.3</v>
          </cell>
          <cell r="F24">
            <v>24</v>
          </cell>
          <cell r="G24">
            <v>41</v>
          </cell>
        </row>
        <row r="25">
          <cell r="E25">
            <v>65.7</v>
          </cell>
          <cell r="F25">
            <v>20</v>
          </cell>
          <cell r="G25">
            <v>45</v>
          </cell>
        </row>
        <row r="26">
          <cell r="E26">
            <v>57.6</v>
          </cell>
          <cell r="F26">
            <v>25</v>
          </cell>
          <cell r="G26">
            <v>40</v>
          </cell>
        </row>
        <row r="27">
          <cell r="E27">
            <v>66.7</v>
          </cell>
          <cell r="F27">
            <v>18</v>
          </cell>
          <cell r="G27">
            <v>49</v>
          </cell>
        </row>
        <row r="28">
          <cell r="E28">
            <v>64</v>
          </cell>
          <cell r="F28">
            <v>21</v>
          </cell>
          <cell r="G28">
            <v>44</v>
          </cell>
        </row>
        <row r="29">
          <cell r="E29">
            <v>70</v>
          </cell>
          <cell r="F29">
            <v>13</v>
          </cell>
          <cell r="G29">
            <v>61</v>
          </cell>
        </row>
        <row r="42">
          <cell r="E42">
            <v>70.400000000000006</v>
          </cell>
          <cell r="F42">
            <v>13</v>
          </cell>
          <cell r="G42">
            <v>61</v>
          </cell>
        </row>
        <row r="43">
          <cell r="E43">
            <v>78.400000000000006</v>
          </cell>
          <cell r="F43">
            <v>1</v>
          </cell>
          <cell r="G43">
            <v>250</v>
          </cell>
        </row>
        <row r="44">
          <cell r="E44">
            <v>73.599999999999994</v>
          </cell>
          <cell r="F44">
            <v>5</v>
          </cell>
          <cell r="G44">
            <v>150</v>
          </cell>
        </row>
        <row r="45">
          <cell r="E45">
            <v>74.900000000000006</v>
          </cell>
          <cell r="F45">
            <v>3</v>
          </cell>
          <cell r="G45">
            <v>180</v>
          </cell>
        </row>
        <row r="46">
          <cell r="E46">
            <v>74.8</v>
          </cell>
          <cell r="F46">
            <v>4</v>
          </cell>
          <cell r="G46">
            <v>165</v>
          </cell>
        </row>
        <row r="47">
          <cell r="E47">
            <v>62.2</v>
          </cell>
          <cell r="F47">
            <v>24</v>
          </cell>
          <cell r="G47">
            <v>41</v>
          </cell>
        </row>
        <row r="48">
          <cell r="E48">
            <v>68.599999999999994</v>
          </cell>
          <cell r="F48">
            <v>17</v>
          </cell>
          <cell r="G48">
            <v>51</v>
          </cell>
        </row>
        <row r="49">
          <cell r="E49">
            <v>70.900000000000006</v>
          </cell>
          <cell r="F49">
            <v>11</v>
          </cell>
          <cell r="G49">
            <v>67</v>
          </cell>
        </row>
        <row r="50">
          <cell r="E50">
            <v>71.900000000000006</v>
          </cell>
          <cell r="F50">
            <v>9</v>
          </cell>
          <cell r="G50">
            <v>80</v>
          </cell>
        </row>
        <row r="51">
          <cell r="E51">
            <v>70.8</v>
          </cell>
          <cell r="F51">
            <v>12</v>
          </cell>
          <cell r="G51">
            <v>64</v>
          </cell>
        </row>
        <row r="52">
          <cell r="E52">
            <v>72.599999999999994</v>
          </cell>
          <cell r="F52">
            <v>7</v>
          </cell>
          <cell r="G52">
            <v>110</v>
          </cell>
        </row>
        <row r="53">
          <cell r="E53">
            <v>69.5</v>
          </cell>
          <cell r="F53">
            <v>15</v>
          </cell>
          <cell r="G53">
            <v>55</v>
          </cell>
        </row>
        <row r="54">
          <cell r="E54">
            <v>72.099999999999994</v>
          </cell>
          <cell r="F54">
            <v>8</v>
          </cell>
          <cell r="G54">
            <v>95</v>
          </cell>
        </row>
        <row r="55">
          <cell r="E55">
            <v>77</v>
          </cell>
          <cell r="F55">
            <v>2</v>
          </cell>
          <cell r="G55">
            <v>200</v>
          </cell>
        </row>
        <row r="56">
          <cell r="E56">
            <v>71.5</v>
          </cell>
          <cell r="F56">
            <v>10</v>
          </cell>
          <cell r="G56">
            <v>70</v>
          </cell>
        </row>
        <row r="57">
          <cell r="E57">
            <v>65.5</v>
          </cell>
          <cell r="F57">
            <v>23</v>
          </cell>
          <cell r="G57">
            <v>42</v>
          </cell>
        </row>
        <row r="58">
          <cell r="E58">
            <v>69.400000000000006</v>
          </cell>
          <cell r="F58">
            <v>16</v>
          </cell>
          <cell r="G58">
            <v>53</v>
          </cell>
        </row>
        <row r="59">
          <cell r="E59">
            <v>65.599999999999994</v>
          </cell>
          <cell r="F59">
            <v>22</v>
          </cell>
          <cell r="G59">
            <v>43</v>
          </cell>
        </row>
        <row r="60">
          <cell r="E60">
            <v>73.2</v>
          </cell>
          <cell r="F60">
            <v>6</v>
          </cell>
          <cell r="G60">
            <v>135</v>
          </cell>
        </row>
        <row r="61">
          <cell r="E61">
            <v>65.900000000000006</v>
          </cell>
          <cell r="F61">
            <v>20</v>
          </cell>
          <cell r="G61">
            <v>45</v>
          </cell>
        </row>
        <row r="62">
          <cell r="E62">
            <v>67.099999999999994</v>
          </cell>
          <cell r="F62">
            <v>18</v>
          </cell>
          <cell r="G62">
            <v>49</v>
          </cell>
        </row>
        <row r="63">
          <cell r="E63">
            <v>60.3</v>
          </cell>
          <cell r="F63">
            <v>25</v>
          </cell>
          <cell r="G63">
            <v>40</v>
          </cell>
        </row>
        <row r="64">
          <cell r="E64">
            <v>66.8</v>
          </cell>
          <cell r="F64">
            <v>19</v>
          </cell>
          <cell r="G64">
            <v>47</v>
          </cell>
        </row>
        <row r="65">
          <cell r="E65">
            <v>65.8</v>
          </cell>
          <cell r="F65">
            <v>21</v>
          </cell>
          <cell r="G65">
            <v>44</v>
          </cell>
        </row>
        <row r="66">
          <cell r="E66">
            <v>69.8</v>
          </cell>
          <cell r="F66">
            <v>14</v>
          </cell>
          <cell r="G66">
            <v>58</v>
          </cell>
        </row>
        <row r="79">
          <cell r="F79">
            <v>8</v>
          </cell>
          <cell r="G79">
            <v>171</v>
          </cell>
        </row>
        <row r="80">
          <cell r="F80">
            <v>1</v>
          </cell>
          <cell r="G80">
            <v>500</v>
          </cell>
        </row>
        <row r="81">
          <cell r="F81">
            <v>5</v>
          </cell>
          <cell r="G81">
            <v>285</v>
          </cell>
        </row>
        <row r="82">
          <cell r="F82">
            <v>3</v>
          </cell>
          <cell r="G82">
            <v>360</v>
          </cell>
        </row>
        <row r="83">
          <cell r="F83">
            <v>4</v>
          </cell>
          <cell r="G83">
            <v>330</v>
          </cell>
        </row>
        <row r="84">
          <cell r="F84">
            <v>24</v>
          </cell>
          <cell r="G84">
            <v>83</v>
          </cell>
        </row>
        <row r="85">
          <cell r="F85">
            <v>16</v>
          </cell>
          <cell r="G85">
            <v>104</v>
          </cell>
        </row>
        <row r="86">
          <cell r="F86">
            <v>11</v>
          </cell>
          <cell r="G86">
            <v>137</v>
          </cell>
        </row>
        <row r="87">
          <cell r="F87">
            <v>10</v>
          </cell>
          <cell r="G87">
            <v>160</v>
          </cell>
        </row>
        <row r="88">
          <cell r="F88">
            <v>12</v>
          </cell>
          <cell r="G88">
            <v>131</v>
          </cell>
        </row>
        <row r="89">
          <cell r="F89">
            <v>7</v>
          </cell>
          <cell r="G89">
            <v>205</v>
          </cell>
        </row>
        <row r="90">
          <cell r="F90">
            <v>15</v>
          </cell>
          <cell r="G90">
            <v>110</v>
          </cell>
        </row>
        <row r="91">
          <cell r="F91">
            <v>9</v>
          </cell>
          <cell r="G91">
            <v>162</v>
          </cell>
        </row>
        <row r="92">
          <cell r="F92">
            <v>2</v>
          </cell>
          <cell r="G92">
            <v>400</v>
          </cell>
        </row>
        <row r="93">
          <cell r="F93">
            <v>13</v>
          </cell>
          <cell r="G93">
            <v>128</v>
          </cell>
        </row>
        <row r="94">
          <cell r="F94">
            <v>20</v>
          </cell>
          <cell r="G94">
            <v>89</v>
          </cell>
        </row>
        <row r="95">
          <cell r="F95">
            <v>16</v>
          </cell>
          <cell r="G95">
            <v>104</v>
          </cell>
        </row>
        <row r="96">
          <cell r="F96">
            <v>22</v>
          </cell>
          <cell r="G96">
            <v>86</v>
          </cell>
        </row>
        <row r="97">
          <cell r="F97">
            <v>5</v>
          </cell>
          <cell r="G97">
            <v>285</v>
          </cell>
        </row>
        <row r="98">
          <cell r="F98">
            <v>22</v>
          </cell>
          <cell r="G98">
            <v>86</v>
          </cell>
        </row>
        <row r="99">
          <cell r="F99">
            <v>19</v>
          </cell>
          <cell r="G99">
            <v>94</v>
          </cell>
        </row>
        <row r="100">
          <cell r="F100">
            <v>25</v>
          </cell>
          <cell r="G100">
            <v>80</v>
          </cell>
        </row>
        <row r="101">
          <cell r="F101">
            <v>18</v>
          </cell>
          <cell r="G101">
            <v>96</v>
          </cell>
        </row>
        <row r="102">
          <cell r="F102">
            <v>21</v>
          </cell>
          <cell r="G102">
            <v>88</v>
          </cell>
        </row>
        <row r="103">
          <cell r="F103">
            <v>14</v>
          </cell>
          <cell r="G103">
            <v>119</v>
          </cell>
        </row>
      </sheetData>
      <sheetData sheetId="4"/>
      <sheetData sheetId="5"/>
      <sheetData sheetId="6"/>
      <sheetData sheetId="7">
        <row r="5">
          <cell r="E5">
            <v>69.599999999999994</v>
          </cell>
          <cell r="F5">
            <v>12</v>
          </cell>
          <cell r="G5">
            <v>64</v>
          </cell>
        </row>
        <row r="6">
          <cell r="E6">
            <v>79.3</v>
          </cell>
          <cell r="F6">
            <v>1</v>
          </cell>
          <cell r="G6">
            <v>250</v>
          </cell>
        </row>
        <row r="7">
          <cell r="E7">
            <v>74.900000000000006</v>
          </cell>
          <cell r="F7">
            <v>4</v>
          </cell>
          <cell r="G7">
            <v>165</v>
          </cell>
        </row>
        <row r="8">
          <cell r="E8">
            <v>76.5</v>
          </cell>
          <cell r="F8">
            <v>2</v>
          </cell>
          <cell r="G8">
            <v>200</v>
          </cell>
        </row>
        <row r="9">
          <cell r="E9">
            <v>73.900000000000006</v>
          </cell>
          <cell r="F9">
            <v>5</v>
          </cell>
          <cell r="G9">
            <v>150</v>
          </cell>
        </row>
        <row r="10">
          <cell r="E10">
            <v>64.400000000000006</v>
          </cell>
          <cell r="F10">
            <v>19</v>
          </cell>
          <cell r="G10">
            <v>47</v>
          </cell>
        </row>
        <row r="11">
          <cell r="E11">
            <v>65.400000000000006</v>
          </cell>
          <cell r="F11">
            <v>18</v>
          </cell>
          <cell r="G11">
            <v>49</v>
          </cell>
        </row>
        <row r="12">
          <cell r="E12">
            <v>71.599999999999994</v>
          </cell>
          <cell r="F12">
            <v>9</v>
          </cell>
          <cell r="G12">
            <v>80</v>
          </cell>
        </row>
        <row r="13">
          <cell r="E13">
            <v>73.5</v>
          </cell>
          <cell r="F13">
            <v>7</v>
          </cell>
          <cell r="G13">
            <v>110</v>
          </cell>
        </row>
        <row r="14">
          <cell r="E14">
            <v>69.8</v>
          </cell>
          <cell r="F14">
            <v>11</v>
          </cell>
          <cell r="G14">
            <v>67</v>
          </cell>
        </row>
        <row r="15">
          <cell r="E15">
            <v>69.400000000000006</v>
          </cell>
          <cell r="F15">
            <v>13</v>
          </cell>
          <cell r="G15">
            <v>61</v>
          </cell>
        </row>
        <row r="16">
          <cell r="E16">
            <v>75.599999999999994</v>
          </cell>
          <cell r="F16">
            <v>3</v>
          </cell>
          <cell r="G16">
            <v>180</v>
          </cell>
        </row>
        <row r="17">
          <cell r="E17">
            <v>73.900000000000006</v>
          </cell>
          <cell r="F17">
            <v>5</v>
          </cell>
          <cell r="G17">
            <v>150</v>
          </cell>
        </row>
        <row r="18">
          <cell r="E18">
            <v>71.900000000000006</v>
          </cell>
          <cell r="F18">
            <v>8</v>
          </cell>
          <cell r="G18">
            <v>95</v>
          </cell>
        </row>
        <row r="19">
          <cell r="E19">
            <v>62</v>
          </cell>
          <cell r="F19">
            <v>21</v>
          </cell>
          <cell r="G19">
            <v>44</v>
          </cell>
        </row>
        <row r="20">
          <cell r="E20">
            <v>66.900000000000006</v>
          </cell>
          <cell r="F20">
            <v>15</v>
          </cell>
          <cell r="G20">
            <v>55</v>
          </cell>
        </row>
        <row r="21">
          <cell r="E21">
            <v>60.9</v>
          </cell>
          <cell r="F21">
            <v>22</v>
          </cell>
          <cell r="G21">
            <v>43</v>
          </cell>
        </row>
        <row r="22">
          <cell r="E22">
            <v>71.599999999999994</v>
          </cell>
          <cell r="F22">
            <v>9</v>
          </cell>
          <cell r="G22">
            <v>80</v>
          </cell>
        </row>
        <row r="23">
          <cell r="E23">
            <v>66.8</v>
          </cell>
          <cell r="F23">
            <v>16</v>
          </cell>
          <cell r="G23">
            <v>53</v>
          </cell>
        </row>
        <row r="24">
          <cell r="E24">
            <v>65.599999999999994</v>
          </cell>
          <cell r="F24">
            <v>17</v>
          </cell>
          <cell r="G24">
            <v>51</v>
          </cell>
        </row>
        <row r="25">
          <cell r="E25">
            <v>16</v>
          </cell>
          <cell r="F25">
            <v>24</v>
          </cell>
          <cell r="G25">
            <v>41</v>
          </cell>
        </row>
        <row r="26">
          <cell r="E26">
            <v>62.1</v>
          </cell>
          <cell r="F26">
            <v>20</v>
          </cell>
          <cell r="G26">
            <v>45</v>
          </cell>
        </row>
        <row r="27">
          <cell r="E27">
            <v>67.8</v>
          </cell>
          <cell r="F27">
            <v>14</v>
          </cell>
          <cell r="G27">
            <v>58</v>
          </cell>
        </row>
        <row r="28">
          <cell r="E28">
            <v>56.8</v>
          </cell>
          <cell r="F28">
            <v>23</v>
          </cell>
          <cell r="G28">
            <v>42</v>
          </cell>
        </row>
        <row r="42">
          <cell r="E42">
            <v>71.3</v>
          </cell>
          <cell r="F42">
            <v>10</v>
          </cell>
          <cell r="G42">
            <v>70</v>
          </cell>
        </row>
        <row r="43">
          <cell r="E43">
            <v>81</v>
          </cell>
          <cell r="F43">
            <v>1</v>
          </cell>
          <cell r="G43">
            <v>250</v>
          </cell>
        </row>
        <row r="44">
          <cell r="E44">
            <v>75.5</v>
          </cell>
          <cell r="F44">
            <v>5</v>
          </cell>
          <cell r="G44">
            <v>150</v>
          </cell>
        </row>
        <row r="45">
          <cell r="E45">
            <v>77.900000000000006</v>
          </cell>
          <cell r="F45">
            <v>2</v>
          </cell>
          <cell r="G45">
            <v>200</v>
          </cell>
        </row>
        <row r="46">
          <cell r="E46">
            <v>77.599999999999994</v>
          </cell>
          <cell r="F46">
            <v>3</v>
          </cell>
          <cell r="G46">
            <v>180</v>
          </cell>
        </row>
        <row r="47">
          <cell r="E47">
            <v>63.5</v>
          </cell>
          <cell r="F47">
            <v>20</v>
          </cell>
          <cell r="G47">
            <v>45</v>
          </cell>
        </row>
        <row r="48">
          <cell r="E48">
            <v>69.099999999999994</v>
          </cell>
          <cell r="F48">
            <v>15</v>
          </cell>
          <cell r="G48">
            <v>55</v>
          </cell>
        </row>
        <row r="49">
          <cell r="E49">
            <v>71.3</v>
          </cell>
          <cell r="F49">
            <v>10</v>
          </cell>
          <cell r="G49">
            <v>70</v>
          </cell>
        </row>
        <row r="50">
          <cell r="E50">
            <v>73.8</v>
          </cell>
          <cell r="F50">
            <v>9</v>
          </cell>
          <cell r="G50">
            <v>80</v>
          </cell>
        </row>
        <row r="51">
          <cell r="E51">
            <v>69.8</v>
          </cell>
          <cell r="F51">
            <v>13</v>
          </cell>
          <cell r="G51">
            <v>61</v>
          </cell>
        </row>
        <row r="52">
          <cell r="E52">
            <v>75.2</v>
          </cell>
          <cell r="F52">
            <v>6</v>
          </cell>
          <cell r="G52">
            <v>135</v>
          </cell>
        </row>
        <row r="53">
          <cell r="E53">
            <v>75.900000000000006</v>
          </cell>
          <cell r="F53">
            <v>4</v>
          </cell>
          <cell r="G53">
            <v>165</v>
          </cell>
        </row>
        <row r="54">
          <cell r="E54">
            <v>75.2</v>
          </cell>
          <cell r="F54">
            <v>6</v>
          </cell>
          <cell r="G54">
            <v>135</v>
          </cell>
        </row>
        <row r="55">
          <cell r="E55">
            <v>71.3</v>
          </cell>
          <cell r="F55">
            <v>10</v>
          </cell>
          <cell r="G55">
            <v>70</v>
          </cell>
        </row>
        <row r="56">
          <cell r="E56">
            <v>61.3</v>
          </cell>
          <cell r="F56">
            <v>21</v>
          </cell>
          <cell r="G56">
            <v>44</v>
          </cell>
        </row>
        <row r="57">
          <cell r="E57">
            <v>68.8</v>
          </cell>
          <cell r="F57">
            <v>16</v>
          </cell>
          <cell r="G57">
            <v>53</v>
          </cell>
        </row>
        <row r="58">
          <cell r="E58">
            <v>59.9</v>
          </cell>
          <cell r="F58">
            <v>22</v>
          </cell>
          <cell r="G58">
            <v>43</v>
          </cell>
        </row>
        <row r="59">
          <cell r="E59">
            <v>74</v>
          </cell>
          <cell r="F59">
            <v>8</v>
          </cell>
          <cell r="G59">
            <v>95</v>
          </cell>
        </row>
        <row r="60">
          <cell r="E60">
            <v>65.599999999999994</v>
          </cell>
          <cell r="F60">
            <v>18</v>
          </cell>
          <cell r="G60">
            <v>49</v>
          </cell>
        </row>
        <row r="61">
          <cell r="E61">
            <v>64.400000000000006</v>
          </cell>
          <cell r="F61">
            <v>19</v>
          </cell>
          <cell r="G61">
            <v>47</v>
          </cell>
        </row>
        <row r="62">
          <cell r="E62">
            <v>58.9</v>
          </cell>
          <cell r="F62">
            <v>23</v>
          </cell>
          <cell r="G62">
            <v>42</v>
          </cell>
        </row>
        <row r="63">
          <cell r="E63">
            <v>67.8</v>
          </cell>
          <cell r="F63">
            <v>17</v>
          </cell>
          <cell r="G63">
            <v>51</v>
          </cell>
        </row>
        <row r="64">
          <cell r="E64">
            <v>69.5</v>
          </cell>
          <cell r="F64">
            <v>14</v>
          </cell>
          <cell r="G64">
            <v>58</v>
          </cell>
        </row>
        <row r="65">
          <cell r="E65">
            <v>55.5</v>
          </cell>
          <cell r="F65">
            <v>24</v>
          </cell>
          <cell r="G65">
            <v>41</v>
          </cell>
        </row>
        <row r="79">
          <cell r="F79">
            <v>12</v>
          </cell>
        </row>
        <row r="80">
          <cell r="F80">
            <v>1</v>
          </cell>
        </row>
        <row r="81">
          <cell r="F81">
            <v>5</v>
          </cell>
        </row>
        <row r="82">
          <cell r="F82">
            <v>2</v>
          </cell>
        </row>
        <row r="83">
          <cell r="F83">
            <v>4</v>
          </cell>
        </row>
        <row r="84">
          <cell r="F84">
            <v>20</v>
          </cell>
        </row>
        <row r="85">
          <cell r="F85">
            <v>16</v>
          </cell>
        </row>
        <row r="86">
          <cell r="F86">
            <v>11</v>
          </cell>
        </row>
        <row r="87">
          <cell r="F87">
            <v>8</v>
          </cell>
        </row>
        <row r="88">
          <cell r="F88">
            <v>13</v>
          </cell>
        </row>
        <row r="89">
          <cell r="F89">
            <v>7</v>
          </cell>
        </row>
        <row r="90">
          <cell r="F90">
            <v>3</v>
          </cell>
        </row>
        <row r="91">
          <cell r="F91">
            <v>6</v>
          </cell>
        </row>
        <row r="92">
          <cell r="F92">
            <v>10</v>
          </cell>
        </row>
        <row r="93">
          <cell r="F93">
            <v>21</v>
          </cell>
        </row>
        <row r="94">
          <cell r="F94">
            <v>15</v>
          </cell>
        </row>
        <row r="95">
          <cell r="F95">
            <v>22</v>
          </cell>
        </row>
        <row r="96">
          <cell r="F96">
            <v>9</v>
          </cell>
        </row>
        <row r="97">
          <cell r="F97">
            <v>17</v>
          </cell>
        </row>
        <row r="98">
          <cell r="F98">
            <v>18</v>
          </cell>
        </row>
        <row r="99">
          <cell r="F99">
            <v>23</v>
          </cell>
        </row>
        <row r="100">
          <cell r="F100">
            <v>19</v>
          </cell>
        </row>
        <row r="101">
          <cell r="F101">
            <v>14</v>
          </cell>
        </row>
        <row r="102">
          <cell r="F102">
            <v>23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ler"/>
      <sheetName val="Startordning Omgång 1 GT3"/>
      <sheetName val="Random Name GT3"/>
      <sheetName val="Startordning Omgång 2 GT3"/>
      <sheetName val="Startordning SemiFinal GT3"/>
      <sheetName val="Startordning Final GT3"/>
      <sheetName val="Poängtabell"/>
      <sheetName val="Nästa år kom ihåg"/>
      <sheetName val="Priser"/>
      <sheetName val="NSR GT3"/>
      <sheetName val="Slutställn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E5">
            <v>51</v>
          </cell>
          <cell r="F5">
            <v>25</v>
          </cell>
          <cell r="G5">
            <v>40</v>
          </cell>
        </row>
        <row r="6">
          <cell r="E6">
            <v>76.650000000000006</v>
          </cell>
          <cell r="F6">
            <v>6</v>
          </cell>
          <cell r="G6">
            <v>135</v>
          </cell>
        </row>
        <row r="7">
          <cell r="E7">
            <v>66.2</v>
          </cell>
          <cell r="F7">
            <v>20</v>
          </cell>
          <cell r="G7">
            <v>45</v>
          </cell>
        </row>
        <row r="8">
          <cell r="E8">
            <v>76.150000000000006</v>
          </cell>
          <cell r="F8">
            <v>7</v>
          </cell>
          <cell r="G8">
            <v>110</v>
          </cell>
        </row>
        <row r="9">
          <cell r="E9">
            <v>64.5</v>
          </cell>
          <cell r="F9">
            <v>22</v>
          </cell>
          <cell r="G9">
            <v>43</v>
          </cell>
        </row>
        <row r="10">
          <cell r="E10">
            <v>65.5</v>
          </cell>
          <cell r="F10">
            <v>21</v>
          </cell>
          <cell r="G10">
            <v>44</v>
          </cell>
        </row>
        <row r="11">
          <cell r="E11">
            <v>68.3</v>
          </cell>
          <cell r="F11">
            <v>18</v>
          </cell>
          <cell r="G11">
            <v>49</v>
          </cell>
        </row>
        <row r="12">
          <cell r="E12">
            <v>62.75</v>
          </cell>
          <cell r="F12">
            <v>23</v>
          </cell>
          <cell r="G12">
            <v>42</v>
          </cell>
        </row>
        <row r="13">
          <cell r="E13">
            <v>71.849999999999994</v>
          </cell>
          <cell r="F13">
            <v>15</v>
          </cell>
          <cell r="G13">
            <v>55</v>
          </cell>
        </row>
        <row r="14">
          <cell r="E14">
            <v>75.849999999999994</v>
          </cell>
          <cell r="F14">
            <v>8</v>
          </cell>
          <cell r="G14">
            <v>95</v>
          </cell>
        </row>
        <row r="15">
          <cell r="E15">
            <v>79.25</v>
          </cell>
          <cell r="F15">
            <v>3</v>
          </cell>
          <cell r="G15">
            <v>180</v>
          </cell>
        </row>
        <row r="16">
          <cell r="E16">
            <v>72.099999999999994</v>
          </cell>
          <cell r="F16">
            <v>14</v>
          </cell>
          <cell r="G16">
            <v>58</v>
          </cell>
        </row>
        <row r="17">
          <cell r="E17">
            <v>72.849999999999994</v>
          </cell>
          <cell r="F17">
            <v>13</v>
          </cell>
          <cell r="G17">
            <v>61</v>
          </cell>
        </row>
        <row r="18">
          <cell r="E18">
            <v>73.3</v>
          </cell>
          <cell r="F18">
            <v>12</v>
          </cell>
          <cell r="G18">
            <v>64</v>
          </cell>
        </row>
        <row r="19">
          <cell r="E19">
            <v>74.150000000000006</v>
          </cell>
          <cell r="F19">
            <v>10</v>
          </cell>
          <cell r="G19">
            <v>70</v>
          </cell>
        </row>
        <row r="20">
          <cell r="E20">
            <v>81.8</v>
          </cell>
          <cell r="F20">
            <v>1</v>
          </cell>
          <cell r="G20">
            <v>250</v>
          </cell>
        </row>
        <row r="21">
          <cell r="E21">
            <v>79.849999999999994</v>
          </cell>
          <cell r="F21">
            <v>2</v>
          </cell>
          <cell r="G21">
            <v>200</v>
          </cell>
        </row>
        <row r="22">
          <cell r="E22">
            <v>75.45</v>
          </cell>
          <cell r="F22">
            <v>9</v>
          </cell>
          <cell r="G22">
            <v>80</v>
          </cell>
        </row>
        <row r="23">
          <cell r="E23">
            <v>55.3</v>
          </cell>
          <cell r="F23">
            <v>24</v>
          </cell>
          <cell r="G23">
            <v>41</v>
          </cell>
        </row>
        <row r="24">
          <cell r="E24">
            <v>78.150000000000006</v>
          </cell>
          <cell r="F24">
            <v>4</v>
          </cell>
          <cell r="G24">
            <v>165</v>
          </cell>
        </row>
        <row r="25">
          <cell r="E25">
            <v>77.8</v>
          </cell>
          <cell r="F25">
            <v>5</v>
          </cell>
          <cell r="G25">
            <v>150</v>
          </cell>
        </row>
        <row r="26">
          <cell r="E26">
            <v>66.8</v>
          </cell>
          <cell r="F26">
            <v>19</v>
          </cell>
          <cell r="G26">
            <v>47</v>
          </cell>
        </row>
        <row r="27">
          <cell r="E27">
            <v>69.55</v>
          </cell>
          <cell r="F27">
            <v>16</v>
          </cell>
          <cell r="G27">
            <v>53</v>
          </cell>
        </row>
        <row r="28">
          <cell r="E28">
            <v>68.849999999999994</v>
          </cell>
          <cell r="F28">
            <v>17</v>
          </cell>
          <cell r="G28">
            <v>51</v>
          </cell>
        </row>
        <row r="29">
          <cell r="E29">
            <v>73.75</v>
          </cell>
          <cell r="F29">
            <v>11</v>
          </cell>
          <cell r="G29">
            <v>67</v>
          </cell>
        </row>
        <row r="42">
          <cell r="E42">
            <v>53.85</v>
          </cell>
          <cell r="F42">
            <v>25</v>
          </cell>
          <cell r="G42">
            <v>40</v>
          </cell>
        </row>
        <row r="43">
          <cell r="E43">
            <v>77.7</v>
          </cell>
          <cell r="F43">
            <v>4</v>
          </cell>
          <cell r="G43">
            <v>165</v>
          </cell>
        </row>
        <row r="44">
          <cell r="E44">
            <v>65.900000000000006</v>
          </cell>
          <cell r="F44">
            <v>21</v>
          </cell>
          <cell r="G44">
            <v>44</v>
          </cell>
        </row>
        <row r="45">
          <cell r="E45">
            <v>75.349999999999994</v>
          </cell>
          <cell r="F45">
            <v>9</v>
          </cell>
          <cell r="G45">
            <v>80</v>
          </cell>
        </row>
        <row r="46">
          <cell r="E46">
            <v>65.900000000000006</v>
          </cell>
          <cell r="F46">
            <v>21</v>
          </cell>
          <cell r="G46">
            <v>44</v>
          </cell>
        </row>
        <row r="47">
          <cell r="E47">
            <v>67.5</v>
          </cell>
          <cell r="F47">
            <v>19</v>
          </cell>
          <cell r="G47">
            <v>47</v>
          </cell>
        </row>
        <row r="48">
          <cell r="E48">
            <v>68.150000000000006</v>
          </cell>
          <cell r="F48">
            <v>18</v>
          </cell>
          <cell r="G48">
            <v>49</v>
          </cell>
        </row>
        <row r="49">
          <cell r="E49">
            <v>64.650000000000006</v>
          </cell>
          <cell r="F49">
            <v>24</v>
          </cell>
          <cell r="G49">
            <v>41</v>
          </cell>
        </row>
        <row r="50">
          <cell r="E50">
            <v>69.650000000000006</v>
          </cell>
          <cell r="F50">
            <v>15</v>
          </cell>
          <cell r="G50">
            <v>55</v>
          </cell>
        </row>
        <row r="51">
          <cell r="E51">
            <v>69.55</v>
          </cell>
          <cell r="F51">
            <v>16</v>
          </cell>
          <cell r="G51">
            <v>53</v>
          </cell>
        </row>
        <row r="52">
          <cell r="E52">
            <v>77.400000000000006</v>
          </cell>
          <cell r="F52">
            <v>6</v>
          </cell>
          <cell r="G52">
            <v>135</v>
          </cell>
        </row>
        <row r="53">
          <cell r="E53">
            <v>71.8</v>
          </cell>
          <cell r="F53">
            <v>13</v>
          </cell>
          <cell r="G53">
            <v>61</v>
          </cell>
        </row>
        <row r="54">
          <cell r="E54">
            <v>72.45</v>
          </cell>
          <cell r="F54">
            <v>12</v>
          </cell>
          <cell r="G54">
            <v>64</v>
          </cell>
        </row>
        <row r="55">
          <cell r="E55">
            <v>73.650000000000006</v>
          </cell>
          <cell r="F55">
            <v>11</v>
          </cell>
          <cell r="G55">
            <v>67</v>
          </cell>
        </row>
        <row r="56">
          <cell r="E56">
            <v>75.400000000000006</v>
          </cell>
          <cell r="F56">
            <v>8</v>
          </cell>
          <cell r="G56">
            <v>95</v>
          </cell>
        </row>
        <row r="57">
          <cell r="E57">
            <v>82.4</v>
          </cell>
          <cell r="F57">
            <v>1</v>
          </cell>
          <cell r="G57">
            <v>250</v>
          </cell>
        </row>
        <row r="58">
          <cell r="E58">
            <v>78.95</v>
          </cell>
          <cell r="F58">
            <v>2</v>
          </cell>
          <cell r="G58">
            <v>200</v>
          </cell>
        </row>
        <row r="59">
          <cell r="E59">
            <v>77.7</v>
          </cell>
          <cell r="F59">
            <v>4</v>
          </cell>
          <cell r="G59">
            <v>165</v>
          </cell>
        </row>
        <row r="60">
          <cell r="E60">
            <v>65.849999999999994</v>
          </cell>
          <cell r="F60">
            <v>23</v>
          </cell>
          <cell r="G60">
            <v>42</v>
          </cell>
        </row>
        <row r="61">
          <cell r="E61">
            <v>78.099999999999994</v>
          </cell>
          <cell r="F61">
            <v>3</v>
          </cell>
          <cell r="G61">
            <v>180</v>
          </cell>
        </row>
        <row r="62">
          <cell r="E62">
            <v>77.3</v>
          </cell>
          <cell r="F62">
            <v>7</v>
          </cell>
          <cell r="G62">
            <v>110</v>
          </cell>
        </row>
        <row r="63">
          <cell r="E63">
            <v>66.099999999999994</v>
          </cell>
          <cell r="F63">
            <v>20</v>
          </cell>
          <cell r="G63">
            <v>45</v>
          </cell>
        </row>
        <row r="64">
          <cell r="E64">
            <v>68.75</v>
          </cell>
          <cell r="F64">
            <v>17</v>
          </cell>
          <cell r="G64">
            <v>51</v>
          </cell>
        </row>
        <row r="65">
          <cell r="E65">
            <v>70.150000000000006</v>
          </cell>
          <cell r="F65">
            <v>14</v>
          </cell>
          <cell r="G65">
            <v>58</v>
          </cell>
        </row>
        <row r="66">
          <cell r="E66">
            <v>74.849999999999994</v>
          </cell>
          <cell r="F66">
            <v>10</v>
          </cell>
          <cell r="G66">
            <v>70</v>
          </cell>
        </row>
        <row r="79">
          <cell r="F79">
            <v>25</v>
          </cell>
        </row>
        <row r="80">
          <cell r="F80">
            <v>5</v>
          </cell>
        </row>
        <row r="81">
          <cell r="F81">
            <v>21</v>
          </cell>
        </row>
        <row r="82">
          <cell r="F82">
            <v>8</v>
          </cell>
        </row>
        <row r="83">
          <cell r="F83">
            <v>22</v>
          </cell>
        </row>
        <row r="84">
          <cell r="F84">
            <v>20</v>
          </cell>
        </row>
        <row r="85">
          <cell r="F85">
            <v>18</v>
          </cell>
        </row>
        <row r="86">
          <cell r="F86">
            <v>23</v>
          </cell>
        </row>
        <row r="87">
          <cell r="F87">
            <v>15</v>
          </cell>
        </row>
        <row r="88">
          <cell r="F88">
            <v>10</v>
          </cell>
        </row>
        <row r="89">
          <cell r="F89">
            <v>4</v>
          </cell>
        </row>
        <row r="90">
          <cell r="F90">
            <v>14</v>
          </cell>
        </row>
        <row r="91">
          <cell r="F91">
            <v>13</v>
          </cell>
        </row>
        <row r="92">
          <cell r="F92">
            <v>12</v>
          </cell>
        </row>
        <row r="93">
          <cell r="F93">
            <v>9</v>
          </cell>
        </row>
        <row r="94">
          <cell r="F94">
            <v>1</v>
          </cell>
        </row>
        <row r="95">
          <cell r="F95">
            <v>2</v>
          </cell>
        </row>
        <row r="96">
          <cell r="F96">
            <v>7</v>
          </cell>
        </row>
        <row r="97">
          <cell r="F97">
            <v>23</v>
          </cell>
        </row>
        <row r="98">
          <cell r="F98">
            <v>3</v>
          </cell>
        </row>
        <row r="99">
          <cell r="F99">
            <v>6</v>
          </cell>
        </row>
        <row r="100">
          <cell r="F100">
            <v>19</v>
          </cell>
        </row>
        <row r="101">
          <cell r="F101">
            <v>17</v>
          </cell>
        </row>
        <row r="102">
          <cell r="F102">
            <v>16</v>
          </cell>
        </row>
        <row r="103">
          <cell r="F103">
            <v>11</v>
          </cell>
        </row>
        <row r="117">
          <cell r="E117">
            <v>98.45</v>
          </cell>
        </row>
        <row r="118">
          <cell r="E118">
            <v>97.68</v>
          </cell>
        </row>
        <row r="119">
          <cell r="E119">
            <v>91.35</v>
          </cell>
        </row>
        <row r="120">
          <cell r="E120">
            <v>97</v>
          </cell>
        </row>
        <row r="126">
          <cell r="E126">
            <v>101.7</v>
          </cell>
        </row>
        <row r="127">
          <cell r="E127">
            <v>99.75</v>
          </cell>
        </row>
        <row r="128">
          <cell r="E128">
            <v>98.45</v>
          </cell>
        </row>
        <row r="129">
          <cell r="E129">
            <v>100.3</v>
          </cell>
        </row>
      </sheetData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R Classic"/>
      <sheetName val="TotalResultat Classic"/>
      <sheetName val="Startordning Omgång 1 Classic"/>
      <sheetName val="Startordning Omgång 2 Classic"/>
      <sheetName val="Startordning Final Classic"/>
      <sheetName val="NSR GT3"/>
      <sheetName val="Startordning Omgång 1 GT3"/>
      <sheetName val="Startordning Omgång 2 GT3"/>
      <sheetName val="Startordning Final GT3"/>
      <sheetName val="TotalResultat GT3"/>
      <sheetName val="Random Name Classic"/>
      <sheetName val="Random Name GT3"/>
      <sheetName val="Poängtabell"/>
      <sheetName val="Regler &amp; Instruktioner"/>
      <sheetName val="Priser"/>
      <sheetName val="Nästa år kom ihåg"/>
    </sheetNames>
    <sheetDataSet>
      <sheetData sheetId="0">
        <row r="5">
          <cell r="E5">
            <v>69.989999999999995</v>
          </cell>
          <cell r="F5">
            <v>22</v>
          </cell>
          <cell r="G5">
            <v>43</v>
          </cell>
        </row>
        <row r="6">
          <cell r="E6">
            <v>71.989999999999995</v>
          </cell>
          <cell r="F6">
            <v>16</v>
          </cell>
          <cell r="G6">
            <v>53</v>
          </cell>
        </row>
        <row r="7">
          <cell r="E7">
            <v>74.3</v>
          </cell>
          <cell r="F7">
            <v>8</v>
          </cell>
          <cell r="G7">
            <v>95</v>
          </cell>
        </row>
        <row r="8">
          <cell r="E8">
            <v>64.75</v>
          </cell>
          <cell r="F8">
            <v>27</v>
          </cell>
          <cell r="G8">
            <v>38</v>
          </cell>
        </row>
        <row r="9">
          <cell r="E9">
            <v>78.349999999999994</v>
          </cell>
          <cell r="F9">
            <v>2</v>
          </cell>
          <cell r="G9">
            <v>200</v>
          </cell>
        </row>
        <row r="10">
          <cell r="E10">
            <v>71.099999999999994</v>
          </cell>
          <cell r="F10">
            <v>17</v>
          </cell>
          <cell r="G10">
            <v>51</v>
          </cell>
        </row>
        <row r="11">
          <cell r="E11">
            <v>78.3</v>
          </cell>
          <cell r="F11">
            <v>3</v>
          </cell>
          <cell r="G11">
            <v>180</v>
          </cell>
        </row>
        <row r="12">
          <cell r="E12">
            <v>70.849999999999994</v>
          </cell>
          <cell r="F12">
            <v>20</v>
          </cell>
          <cell r="G12">
            <v>45</v>
          </cell>
        </row>
        <row r="13">
          <cell r="E13">
            <v>76.650000000000006</v>
          </cell>
          <cell r="F13">
            <v>6</v>
          </cell>
          <cell r="G13">
            <v>135</v>
          </cell>
        </row>
        <row r="14">
          <cell r="E14">
            <v>69.849999999999994</v>
          </cell>
          <cell r="F14">
            <v>23</v>
          </cell>
          <cell r="G14">
            <v>42</v>
          </cell>
        </row>
        <row r="15">
          <cell r="E15">
            <v>72.150000000000006</v>
          </cell>
          <cell r="F15">
            <v>14</v>
          </cell>
          <cell r="G15">
            <v>58</v>
          </cell>
        </row>
        <row r="16">
          <cell r="E16">
            <v>70</v>
          </cell>
          <cell r="F16">
            <v>21</v>
          </cell>
          <cell r="G16">
            <v>44</v>
          </cell>
        </row>
        <row r="17">
          <cell r="E17">
            <v>80.2</v>
          </cell>
          <cell r="F17">
            <v>1</v>
          </cell>
          <cell r="G17">
            <v>250</v>
          </cell>
        </row>
        <row r="18">
          <cell r="E18">
            <v>75.3</v>
          </cell>
          <cell r="F18">
            <v>7</v>
          </cell>
          <cell r="G18">
            <v>110</v>
          </cell>
        </row>
        <row r="19">
          <cell r="E19">
            <v>62.95</v>
          </cell>
          <cell r="F19">
            <v>28</v>
          </cell>
          <cell r="G19">
            <v>37</v>
          </cell>
        </row>
        <row r="20">
          <cell r="E20">
            <v>74.150000000000006</v>
          </cell>
          <cell r="F20">
            <v>9</v>
          </cell>
          <cell r="G20">
            <v>80</v>
          </cell>
        </row>
        <row r="21">
          <cell r="E21">
            <v>77.7</v>
          </cell>
          <cell r="F21">
            <v>4</v>
          </cell>
          <cell r="G21">
            <v>165</v>
          </cell>
        </row>
        <row r="22">
          <cell r="E22">
            <v>69.7</v>
          </cell>
          <cell r="F22">
            <v>24</v>
          </cell>
          <cell r="G22">
            <v>41</v>
          </cell>
        </row>
        <row r="23">
          <cell r="E23">
            <v>70.989999999999995</v>
          </cell>
          <cell r="F23">
            <v>18</v>
          </cell>
          <cell r="G23">
            <v>49</v>
          </cell>
        </row>
        <row r="24">
          <cell r="E24">
            <v>76.8</v>
          </cell>
          <cell r="F24">
            <v>5</v>
          </cell>
          <cell r="G24">
            <v>150</v>
          </cell>
        </row>
        <row r="25">
          <cell r="E25">
            <v>72.45</v>
          </cell>
          <cell r="F25">
            <v>13</v>
          </cell>
          <cell r="G25">
            <v>61</v>
          </cell>
        </row>
        <row r="26">
          <cell r="E26">
            <v>70.900000000000006</v>
          </cell>
          <cell r="F26">
            <v>19</v>
          </cell>
          <cell r="G26">
            <v>47</v>
          </cell>
        </row>
        <row r="27">
          <cell r="E27">
            <v>74.150000000000006</v>
          </cell>
          <cell r="F27">
            <v>9</v>
          </cell>
          <cell r="G27">
            <v>80</v>
          </cell>
        </row>
        <row r="28">
          <cell r="E28">
            <v>68.150000000000006</v>
          </cell>
          <cell r="F28">
            <v>25</v>
          </cell>
          <cell r="G28">
            <v>40</v>
          </cell>
        </row>
        <row r="29">
          <cell r="E29">
            <v>72.5</v>
          </cell>
          <cell r="F29">
            <v>11</v>
          </cell>
          <cell r="G29">
            <v>67</v>
          </cell>
        </row>
        <row r="30">
          <cell r="E30">
            <v>59.3</v>
          </cell>
          <cell r="F30">
            <v>30</v>
          </cell>
          <cell r="G30">
            <v>35</v>
          </cell>
        </row>
        <row r="31">
          <cell r="E31">
            <v>66.3</v>
          </cell>
          <cell r="F31">
            <v>26</v>
          </cell>
          <cell r="G31">
            <v>39</v>
          </cell>
        </row>
        <row r="32">
          <cell r="E32">
            <v>62.35</v>
          </cell>
          <cell r="F32">
            <v>29</v>
          </cell>
          <cell r="G32">
            <v>36</v>
          </cell>
        </row>
        <row r="33">
          <cell r="E33">
            <v>72.5</v>
          </cell>
          <cell r="F33">
            <v>11</v>
          </cell>
          <cell r="G33">
            <v>67</v>
          </cell>
        </row>
        <row r="34">
          <cell r="E34">
            <v>72.150000000000006</v>
          </cell>
          <cell r="F34">
            <v>14</v>
          </cell>
          <cell r="G34">
            <v>58</v>
          </cell>
        </row>
        <row r="35">
          <cell r="E35">
            <v>58.35</v>
          </cell>
          <cell r="F35">
            <v>31</v>
          </cell>
          <cell r="G35">
            <v>34</v>
          </cell>
        </row>
        <row r="42">
          <cell r="E42">
            <v>69.400000000000006</v>
          </cell>
          <cell r="F42">
            <v>25</v>
          </cell>
          <cell r="G42">
            <v>40</v>
          </cell>
        </row>
        <row r="43">
          <cell r="E43">
            <v>72.7</v>
          </cell>
          <cell r="F43">
            <v>16</v>
          </cell>
          <cell r="G43">
            <v>53</v>
          </cell>
        </row>
        <row r="44">
          <cell r="E44">
            <v>73.400000000000006</v>
          </cell>
          <cell r="F44">
            <v>11</v>
          </cell>
          <cell r="G44">
            <v>67</v>
          </cell>
        </row>
        <row r="45">
          <cell r="E45">
            <v>70.650000000000006</v>
          </cell>
          <cell r="F45">
            <v>22</v>
          </cell>
          <cell r="G45">
            <v>43</v>
          </cell>
        </row>
        <row r="46">
          <cell r="E46">
            <v>77.900000000000006</v>
          </cell>
          <cell r="F46">
            <v>3</v>
          </cell>
          <cell r="G46">
            <v>180</v>
          </cell>
        </row>
        <row r="47">
          <cell r="E47">
            <v>72.8</v>
          </cell>
          <cell r="F47">
            <v>14</v>
          </cell>
          <cell r="G47">
            <v>58</v>
          </cell>
        </row>
        <row r="48">
          <cell r="E48">
            <v>79.150000000000006</v>
          </cell>
          <cell r="F48">
            <v>2</v>
          </cell>
          <cell r="G48">
            <v>200</v>
          </cell>
        </row>
        <row r="49">
          <cell r="E49">
            <v>70.8</v>
          </cell>
          <cell r="F49">
            <v>20</v>
          </cell>
          <cell r="G49">
            <v>45</v>
          </cell>
        </row>
        <row r="50">
          <cell r="E50">
            <v>75.8</v>
          </cell>
          <cell r="F50">
            <v>7</v>
          </cell>
          <cell r="G50">
            <v>110</v>
          </cell>
        </row>
        <row r="51">
          <cell r="E51">
            <v>70.650000000000006</v>
          </cell>
          <cell r="F51">
            <v>22</v>
          </cell>
          <cell r="G51">
            <v>43</v>
          </cell>
        </row>
        <row r="52">
          <cell r="E52">
            <v>70.75</v>
          </cell>
          <cell r="F52">
            <v>21</v>
          </cell>
          <cell r="G52">
            <v>44</v>
          </cell>
        </row>
        <row r="53">
          <cell r="E53">
            <v>71.7</v>
          </cell>
          <cell r="F53">
            <v>19</v>
          </cell>
          <cell r="G53">
            <v>47</v>
          </cell>
        </row>
        <row r="54">
          <cell r="E54">
            <v>80.400000000000006</v>
          </cell>
          <cell r="F54">
            <v>1</v>
          </cell>
          <cell r="G54">
            <v>250</v>
          </cell>
        </row>
        <row r="55">
          <cell r="E55">
            <v>75.8</v>
          </cell>
          <cell r="F55">
            <v>7</v>
          </cell>
          <cell r="G55">
            <v>110</v>
          </cell>
        </row>
        <row r="56">
          <cell r="E56">
            <v>64.75</v>
          </cell>
          <cell r="F56">
            <v>30</v>
          </cell>
          <cell r="G56">
            <v>35</v>
          </cell>
        </row>
        <row r="57">
          <cell r="E57">
            <v>74.7</v>
          </cell>
          <cell r="F57">
            <v>9</v>
          </cell>
          <cell r="G57">
            <v>80</v>
          </cell>
        </row>
        <row r="58">
          <cell r="E58">
            <v>76.849999999999994</v>
          </cell>
          <cell r="F58">
            <v>5</v>
          </cell>
          <cell r="G58">
            <v>150</v>
          </cell>
        </row>
        <row r="59">
          <cell r="E59">
            <v>69.95</v>
          </cell>
          <cell r="F59">
            <v>24</v>
          </cell>
          <cell r="G59">
            <v>41</v>
          </cell>
        </row>
        <row r="60">
          <cell r="E60">
            <v>72.95</v>
          </cell>
          <cell r="F60">
            <v>12</v>
          </cell>
          <cell r="G60">
            <v>64</v>
          </cell>
        </row>
        <row r="61">
          <cell r="E61">
            <v>76.25</v>
          </cell>
          <cell r="F61">
            <v>6</v>
          </cell>
          <cell r="G61">
            <v>135</v>
          </cell>
        </row>
        <row r="62">
          <cell r="E62">
            <v>72.75</v>
          </cell>
          <cell r="F62">
            <v>15</v>
          </cell>
          <cell r="G62">
            <v>55</v>
          </cell>
        </row>
        <row r="63">
          <cell r="E63">
            <v>77</v>
          </cell>
          <cell r="F63">
            <v>4</v>
          </cell>
          <cell r="G63">
            <v>165</v>
          </cell>
        </row>
        <row r="64">
          <cell r="E64">
            <v>74.599999999999994</v>
          </cell>
          <cell r="F64">
            <v>10</v>
          </cell>
          <cell r="G64">
            <v>70</v>
          </cell>
        </row>
        <row r="65">
          <cell r="E65">
            <v>68.5</v>
          </cell>
          <cell r="F65">
            <v>26</v>
          </cell>
          <cell r="G65">
            <v>39</v>
          </cell>
        </row>
        <row r="66">
          <cell r="E66">
            <v>72.349999999999994</v>
          </cell>
          <cell r="F66">
            <v>17</v>
          </cell>
          <cell r="G66">
            <v>51</v>
          </cell>
        </row>
        <row r="67">
          <cell r="E67">
            <v>64.95</v>
          </cell>
          <cell r="F67">
            <v>29</v>
          </cell>
          <cell r="G67">
            <v>36</v>
          </cell>
        </row>
        <row r="68">
          <cell r="E68">
            <v>67.3</v>
          </cell>
          <cell r="F68">
            <v>27</v>
          </cell>
          <cell r="G68">
            <v>38</v>
          </cell>
        </row>
        <row r="69">
          <cell r="E69">
            <v>65.45</v>
          </cell>
          <cell r="F69">
            <v>28</v>
          </cell>
          <cell r="G69">
            <v>37</v>
          </cell>
        </row>
        <row r="70">
          <cell r="E70">
            <v>72.3</v>
          </cell>
          <cell r="F70">
            <v>18</v>
          </cell>
          <cell r="G70">
            <v>49</v>
          </cell>
        </row>
        <row r="71">
          <cell r="E71">
            <v>72.95</v>
          </cell>
          <cell r="F71">
            <v>12</v>
          </cell>
          <cell r="G71">
            <v>64</v>
          </cell>
        </row>
        <row r="72">
          <cell r="E72">
            <v>59.45</v>
          </cell>
          <cell r="F72">
            <v>31</v>
          </cell>
          <cell r="G72">
            <v>34</v>
          </cell>
        </row>
        <row r="79">
          <cell r="F79">
            <v>23</v>
          </cell>
          <cell r="G79">
            <v>83</v>
          </cell>
        </row>
        <row r="80">
          <cell r="F80">
            <v>18</v>
          </cell>
          <cell r="G80">
            <v>106</v>
          </cell>
        </row>
        <row r="81">
          <cell r="F81">
            <v>9</v>
          </cell>
          <cell r="G81">
            <v>162</v>
          </cell>
        </row>
        <row r="82">
          <cell r="F82">
            <v>25</v>
          </cell>
          <cell r="G82">
            <v>81</v>
          </cell>
        </row>
        <row r="83">
          <cell r="F83">
            <v>2</v>
          </cell>
          <cell r="G83">
            <v>380</v>
          </cell>
        </row>
        <row r="84">
          <cell r="F84">
            <v>17</v>
          </cell>
          <cell r="G84">
            <v>109</v>
          </cell>
        </row>
        <row r="85">
          <cell r="F85">
            <v>2</v>
          </cell>
          <cell r="G85">
            <v>380</v>
          </cell>
        </row>
        <row r="86">
          <cell r="F86">
            <v>21</v>
          </cell>
          <cell r="G86">
            <v>90</v>
          </cell>
        </row>
        <row r="87">
          <cell r="F87">
            <v>6</v>
          </cell>
          <cell r="G87">
            <v>245</v>
          </cell>
        </row>
        <row r="88">
          <cell r="F88">
            <v>22</v>
          </cell>
          <cell r="G88">
            <v>85</v>
          </cell>
        </row>
        <row r="89">
          <cell r="F89">
            <v>19</v>
          </cell>
          <cell r="G89">
            <v>102</v>
          </cell>
        </row>
        <row r="90">
          <cell r="F90">
            <v>20</v>
          </cell>
          <cell r="G90">
            <v>91</v>
          </cell>
        </row>
        <row r="91">
          <cell r="F91">
            <v>1</v>
          </cell>
          <cell r="G91">
            <v>500</v>
          </cell>
        </row>
        <row r="92">
          <cell r="F92">
            <v>7</v>
          </cell>
          <cell r="G92">
            <v>220</v>
          </cell>
        </row>
        <row r="93">
          <cell r="F93">
            <v>29</v>
          </cell>
          <cell r="G93">
            <v>72</v>
          </cell>
        </row>
        <row r="94">
          <cell r="F94">
            <v>10</v>
          </cell>
          <cell r="G94">
            <v>160</v>
          </cell>
        </row>
        <row r="95">
          <cell r="F95">
            <v>4</v>
          </cell>
          <cell r="G95">
            <v>315</v>
          </cell>
        </row>
        <row r="96">
          <cell r="F96">
            <v>24</v>
          </cell>
          <cell r="G96">
            <v>82</v>
          </cell>
        </row>
        <row r="97">
          <cell r="F97">
            <v>16</v>
          </cell>
          <cell r="G97">
            <v>113</v>
          </cell>
        </row>
        <row r="98">
          <cell r="F98">
            <v>5</v>
          </cell>
          <cell r="G98">
            <v>285</v>
          </cell>
        </row>
        <row r="99">
          <cell r="F99">
            <v>14</v>
          </cell>
          <cell r="G99">
            <v>116</v>
          </cell>
        </row>
        <row r="100">
          <cell r="F100">
            <v>8</v>
          </cell>
          <cell r="G100">
            <v>212</v>
          </cell>
        </row>
        <row r="101">
          <cell r="F101">
            <v>11</v>
          </cell>
          <cell r="G101">
            <v>150</v>
          </cell>
        </row>
        <row r="102">
          <cell r="F102">
            <v>26</v>
          </cell>
          <cell r="G102">
            <v>79</v>
          </cell>
        </row>
        <row r="103">
          <cell r="F103">
            <v>13</v>
          </cell>
          <cell r="G103">
            <v>118</v>
          </cell>
        </row>
        <row r="104">
          <cell r="F104">
            <v>30</v>
          </cell>
          <cell r="G104">
            <v>71</v>
          </cell>
        </row>
        <row r="105">
          <cell r="F105">
            <v>27</v>
          </cell>
          <cell r="G105">
            <v>77</v>
          </cell>
        </row>
        <row r="106">
          <cell r="F106">
            <v>28</v>
          </cell>
          <cell r="G106">
            <v>73</v>
          </cell>
        </row>
        <row r="107">
          <cell r="F107">
            <v>14</v>
          </cell>
          <cell r="G107">
            <v>116</v>
          </cell>
        </row>
        <row r="108">
          <cell r="F108">
            <v>12</v>
          </cell>
          <cell r="G108">
            <v>122</v>
          </cell>
        </row>
        <row r="109">
          <cell r="F109">
            <v>31</v>
          </cell>
          <cell r="G109">
            <v>68</v>
          </cell>
        </row>
        <row r="116">
          <cell r="E116">
            <v>100.1</v>
          </cell>
        </row>
        <row r="117">
          <cell r="E117">
            <v>99.15</v>
          </cell>
        </row>
        <row r="118">
          <cell r="E118">
            <v>97.85</v>
          </cell>
        </row>
        <row r="119">
          <cell r="E119">
            <v>95.95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SR F1"/>
      <sheetName val="TotalResultat F1"/>
      <sheetName val="Blad2"/>
      <sheetName val="Startordning Omgång 1 F1 20 st"/>
      <sheetName val="Startordning Omgång 1 F1 25 st"/>
      <sheetName val="Startordning Omgång 2 F1 25 st"/>
      <sheetName val="Startordning Final F1"/>
      <sheetName val="Random Name F1"/>
      <sheetName val="NSR Classic"/>
      <sheetName val="TotalResultat Classic"/>
      <sheetName val="Startordning Omgång 1 Classic"/>
      <sheetName val="Startordning Omgång 2 Classic"/>
      <sheetName val="Startordning Final Classic"/>
      <sheetName val="Random Name Classic"/>
      <sheetName val="Blad1"/>
      <sheetName val="Poängtabell"/>
      <sheetName val="Regler &amp; instruktioner"/>
      <sheetName val="Priser F1"/>
      <sheetName val="Priser Classic"/>
      <sheetName val="Priser övrigt"/>
      <sheetName val="Nästa år kom ihåg"/>
      <sheetName val="Träningsschema"/>
      <sheetName val="Kontroll F1"/>
      <sheetName val="Kontroll Classic"/>
      <sheetName val="Att göra Mat"/>
      <sheetName val="Kom ihåg till 2023"/>
    </sheetNames>
    <sheetDataSet>
      <sheetData sheetId="0">
        <row r="5">
          <cell r="E5">
            <v>68</v>
          </cell>
          <cell r="F5">
            <v>21</v>
          </cell>
          <cell r="G5">
            <v>44</v>
          </cell>
        </row>
        <row r="6">
          <cell r="E6">
            <v>74.150000000000006</v>
          </cell>
          <cell r="F6">
            <v>13</v>
          </cell>
          <cell r="G6">
            <v>61</v>
          </cell>
        </row>
        <row r="7">
          <cell r="E7">
            <v>72.3</v>
          </cell>
          <cell r="F7">
            <v>16</v>
          </cell>
          <cell r="G7">
            <v>53</v>
          </cell>
        </row>
        <row r="8">
          <cell r="E8">
            <v>77.5</v>
          </cell>
          <cell r="F8">
            <v>7</v>
          </cell>
          <cell r="G8">
            <v>110</v>
          </cell>
        </row>
        <row r="9">
          <cell r="E9">
            <v>69.400000000000006</v>
          </cell>
          <cell r="F9">
            <v>19</v>
          </cell>
          <cell r="G9">
            <v>47</v>
          </cell>
        </row>
        <row r="10">
          <cell r="E10">
            <v>75.599999999999994</v>
          </cell>
          <cell r="F10">
            <v>11</v>
          </cell>
          <cell r="G10">
            <v>67</v>
          </cell>
        </row>
        <row r="11">
          <cell r="E11">
            <v>76.400000000000006</v>
          </cell>
          <cell r="F11">
            <v>9</v>
          </cell>
          <cell r="G11">
            <v>80</v>
          </cell>
        </row>
        <row r="12">
          <cell r="E12">
            <v>73.45</v>
          </cell>
          <cell r="F12">
            <v>15</v>
          </cell>
          <cell r="G12">
            <v>55</v>
          </cell>
        </row>
        <row r="13">
          <cell r="E13">
            <v>50.3</v>
          </cell>
          <cell r="F13">
            <v>24</v>
          </cell>
          <cell r="G13">
            <v>41</v>
          </cell>
        </row>
        <row r="14">
          <cell r="E14">
            <v>78.099999999999994</v>
          </cell>
          <cell r="F14">
            <v>4</v>
          </cell>
          <cell r="G14">
            <v>165</v>
          </cell>
        </row>
        <row r="15">
          <cell r="E15">
            <v>80.55</v>
          </cell>
          <cell r="F15">
            <v>3</v>
          </cell>
          <cell r="G15">
            <v>180</v>
          </cell>
        </row>
        <row r="16">
          <cell r="E16">
            <v>76.849999999999994</v>
          </cell>
          <cell r="F16">
            <v>8</v>
          </cell>
          <cell r="G16">
            <v>95</v>
          </cell>
        </row>
        <row r="17">
          <cell r="E17">
            <v>74.3</v>
          </cell>
          <cell r="F17">
            <v>12</v>
          </cell>
          <cell r="G17">
            <v>64</v>
          </cell>
        </row>
        <row r="18">
          <cell r="E18">
            <v>77.900000000000006</v>
          </cell>
          <cell r="F18">
            <v>5</v>
          </cell>
          <cell r="G18">
            <v>150</v>
          </cell>
        </row>
        <row r="19">
          <cell r="E19">
            <v>71.400000000000006</v>
          </cell>
          <cell r="F19">
            <v>17</v>
          </cell>
          <cell r="G19">
            <v>51</v>
          </cell>
        </row>
        <row r="21">
          <cell r="E21">
            <v>81.5</v>
          </cell>
          <cell r="F21">
            <v>2</v>
          </cell>
          <cell r="G21">
            <v>200</v>
          </cell>
        </row>
        <row r="22">
          <cell r="E22">
            <v>73.55</v>
          </cell>
          <cell r="F22">
            <v>14</v>
          </cell>
          <cell r="G22">
            <v>58</v>
          </cell>
        </row>
        <row r="23">
          <cell r="E23">
            <v>71.3</v>
          </cell>
          <cell r="F23">
            <v>18</v>
          </cell>
          <cell r="G23">
            <v>49</v>
          </cell>
        </row>
        <row r="24">
          <cell r="E24">
            <v>83.75</v>
          </cell>
          <cell r="F24">
            <v>1</v>
          </cell>
          <cell r="G24">
            <v>250</v>
          </cell>
        </row>
        <row r="25">
          <cell r="E25">
            <v>77.75</v>
          </cell>
          <cell r="F25">
            <v>6</v>
          </cell>
          <cell r="G25">
            <v>135</v>
          </cell>
        </row>
        <row r="26">
          <cell r="E26">
            <v>75.95</v>
          </cell>
          <cell r="F26">
            <v>10</v>
          </cell>
          <cell r="G26">
            <v>70</v>
          </cell>
        </row>
        <row r="27">
          <cell r="E27">
            <v>56.1</v>
          </cell>
          <cell r="F27">
            <v>23</v>
          </cell>
          <cell r="G27">
            <v>42</v>
          </cell>
        </row>
        <row r="28">
          <cell r="E28">
            <v>65.3</v>
          </cell>
          <cell r="F28">
            <v>22</v>
          </cell>
          <cell r="G28">
            <v>43</v>
          </cell>
        </row>
        <row r="29">
          <cell r="E29">
            <v>43.8</v>
          </cell>
          <cell r="F29">
            <v>25</v>
          </cell>
          <cell r="G29">
            <v>40</v>
          </cell>
        </row>
        <row r="42">
          <cell r="E42">
            <v>69.849999999999994</v>
          </cell>
          <cell r="F42">
            <v>20</v>
          </cell>
          <cell r="G42">
            <v>45</v>
          </cell>
        </row>
        <row r="43">
          <cell r="E43">
            <v>76.73</v>
          </cell>
          <cell r="F43">
            <v>12</v>
          </cell>
          <cell r="G43">
            <v>64</v>
          </cell>
        </row>
        <row r="44">
          <cell r="E44">
            <v>78.849999999999994</v>
          </cell>
          <cell r="F44">
            <v>5</v>
          </cell>
          <cell r="G44">
            <v>150</v>
          </cell>
        </row>
        <row r="45">
          <cell r="E45">
            <v>78.599999999999994</v>
          </cell>
          <cell r="F45">
            <v>7</v>
          </cell>
          <cell r="G45">
            <v>110</v>
          </cell>
        </row>
        <row r="46">
          <cell r="E46">
            <v>68.2</v>
          </cell>
          <cell r="F46">
            <v>22</v>
          </cell>
          <cell r="G46">
            <v>43</v>
          </cell>
        </row>
        <row r="47">
          <cell r="E47">
            <v>78.5</v>
          </cell>
          <cell r="F47">
            <v>8</v>
          </cell>
          <cell r="G47">
            <v>95</v>
          </cell>
        </row>
        <row r="48">
          <cell r="E48">
            <v>78.5</v>
          </cell>
          <cell r="F48">
            <v>8</v>
          </cell>
          <cell r="G48">
            <v>95</v>
          </cell>
        </row>
        <row r="49">
          <cell r="E49">
            <v>75.150000000000006</v>
          </cell>
          <cell r="F49">
            <v>14</v>
          </cell>
          <cell r="G49">
            <v>58</v>
          </cell>
        </row>
        <row r="50">
          <cell r="E50">
            <v>71.95</v>
          </cell>
          <cell r="F50">
            <v>18</v>
          </cell>
          <cell r="G50">
            <v>49</v>
          </cell>
        </row>
        <row r="51">
          <cell r="E51">
            <v>50.1</v>
          </cell>
          <cell r="F51">
            <v>25</v>
          </cell>
          <cell r="G51">
            <v>40</v>
          </cell>
        </row>
        <row r="52">
          <cell r="E52">
            <v>83.65</v>
          </cell>
          <cell r="F52">
            <v>2</v>
          </cell>
          <cell r="G52">
            <v>200</v>
          </cell>
        </row>
        <row r="53">
          <cell r="E53">
            <v>76.900000000000006</v>
          </cell>
          <cell r="F53">
            <v>10</v>
          </cell>
          <cell r="G53">
            <v>70</v>
          </cell>
        </row>
        <row r="54">
          <cell r="E54">
            <v>73.900000000000006</v>
          </cell>
          <cell r="F54">
            <v>15</v>
          </cell>
          <cell r="G54">
            <v>55</v>
          </cell>
        </row>
        <row r="55">
          <cell r="E55">
            <v>78.75</v>
          </cell>
          <cell r="F55">
            <v>6</v>
          </cell>
          <cell r="G55">
            <v>135</v>
          </cell>
        </row>
        <row r="56">
          <cell r="E56">
            <v>72.650000000000006</v>
          </cell>
          <cell r="F56">
            <v>17</v>
          </cell>
          <cell r="G56">
            <v>51</v>
          </cell>
        </row>
        <row r="58">
          <cell r="E58">
            <v>82.5</v>
          </cell>
          <cell r="F58">
            <v>3</v>
          </cell>
          <cell r="G58">
            <v>180</v>
          </cell>
        </row>
        <row r="59">
          <cell r="E59">
            <v>76.900000000000006</v>
          </cell>
          <cell r="F59">
            <v>10</v>
          </cell>
          <cell r="G59">
            <v>70</v>
          </cell>
        </row>
        <row r="60">
          <cell r="E60">
            <v>70.8</v>
          </cell>
          <cell r="F60">
            <v>19</v>
          </cell>
          <cell r="G60">
            <v>47</v>
          </cell>
        </row>
        <row r="61">
          <cell r="E61">
            <v>83.95</v>
          </cell>
          <cell r="F61">
            <v>1</v>
          </cell>
          <cell r="G61">
            <v>250</v>
          </cell>
        </row>
        <row r="62">
          <cell r="E62">
            <v>79.7</v>
          </cell>
          <cell r="F62">
            <v>4</v>
          </cell>
          <cell r="G62">
            <v>165</v>
          </cell>
        </row>
        <row r="63">
          <cell r="E63">
            <v>75.81</v>
          </cell>
          <cell r="F63">
            <v>13</v>
          </cell>
          <cell r="G63">
            <v>61</v>
          </cell>
        </row>
        <row r="64">
          <cell r="E64">
            <v>54.35</v>
          </cell>
          <cell r="F64">
            <v>24</v>
          </cell>
          <cell r="G64">
            <v>41</v>
          </cell>
        </row>
        <row r="65">
          <cell r="E65">
            <v>64.989999999999995</v>
          </cell>
          <cell r="F65">
            <v>23</v>
          </cell>
          <cell r="G65">
            <v>42</v>
          </cell>
        </row>
        <row r="66">
          <cell r="E66">
            <v>73.05</v>
          </cell>
          <cell r="F66">
            <v>16</v>
          </cell>
          <cell r="G66">
            <v>53</v>
          </cell>
        </row>
        <row r="79">
          <cell r="G79">
            <v>89</v>
          </cell>
        </row>
        <row r="80">
          <cell r="G80">
            <v>125</v>
          </cell>
        </row>
        <row r="81">
          <cell r="G81">
            <v>203</v>
          </cell>
        </row>
        <row r="82">
          <cell r="G82">
            <v>220</v>
          </cell>
        </row>
        <row r="83">
          <cell r="G83">
            <v>90</v>
          </cell>
        </row>
        <row r="84">
          <cell r="G84">
            <v>162</v>
          </cell>
        </row>
        <row r="85">
          <cell r="G85">
            <v>175</v>
          </cell>
        </row>
        <row r="86">
          <cell r="G86">
            <v>113</v>
          </cell>
        </row>
        <row r="87">
          <cell r="G87">
            <v>90</v>
          </cell>
        </row>
        <row r="88">
          <cell r="G88">
            <v>205</v>
          </cell>
        </row>
        <row r="89">
          <cell r="G89">
            <v>380</v>
          </cell>
        </row>
        <row r="90">
          <cell r="G90">
            <v>165</v>
          </cell>
        </row>
        <row r="91">
          <cell r="G91">
            <v>119</v>
          </cell>
        </row>
        <row r="92">
          <cell r="G92">
            <v>285</v>
          </cell>
        </row>
        <row r="93">
          <cell r="G93">
            <v>102</v>
          </cell>
        </row>
        <row r="95">
          <cell r="G95">
            <v>380</v>
          </cell>
        </row>
        <row r="96">
          <cell r="G96">
            <v>128</v>
          </cell>
        </row>
        <row r="97">
          <cell r="G97">
            <v>96</v>
          </cell>
        </row>
        <row r="98">
          <cell r="G98">
            <v>500</v>
          </cell>
        </row>
        <row r="99">
          <cell r="G99">
            <v>300</v>
          </cell>
        </row>
        <row r="100">
          <cell r="G100">
            <v>131</v>
          </cell>
        </row>
        <row r="101">
          <cell r="G101">
            <v>83</v>
          </cell>
        </row>
        <row r="102">
          <cell r="G102">
            <v>85</v>
          </cell>
        </row>
        <row r="103">
          <cell r="G103">
            <v>93</v>
          </cell>
        </row>
        <row r="116">
          <cell r="E116">
            <v>104.101</v>
          </cell>
        </row>
        <row r="117">
          <cell r="E117">
            <v>102.55</v>
          </cell>
        </row>
        <row r="118">
          <cell r="E118">
            <v>101.93</v>
          </cell>
        </row>
        <row r="119">
          <cell r="E119">
            <v>99.5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E5">
            <v>70.150000000000006</v>
          </cell>
          <cell r="F5">
            <v>23</v>
          </cell>
          <cell r="G5">
            <v>42</v>
          </cell>
        </row>
        <row r="6">
          <cell r="E6">
            <v>76.099999999999994</v>
          </cell>
          <cell r="F6">
            <v>10</v>
          </cell>
          <cell r="G6">
            <v>70</v>
          </cell>
        </row>
        <row r="7">
          <cell r="E7">
            <v>76.900000000000006</v>
          </cell>
          <cell r="F7">
            <v>5</v>
          </cell>
          <cell r="G7">
            <v>150</v>
          </cell>
        </row>
        <row r="8">
          <cell r="E8">
            <v>76.650000000000006</v>
          </cell>
          <cell r="F8">
            <v>7</v>
          </cell>
          <cell r="G8">
            <v>110</v>
          </cell>
        </row>
        <row r="9">
          <cell r="E9">
            <v>63.65</v>
          </cell>
          <cell r="F9">
            <v>25</v>
          </cell>
          <cell r="G9">
            <v>40</v>
          </cell>
        </row>
        <row r="10">
          <cell r="E10">
            <v>74.55</v>
          </cell>
          <cell r="F10">
            <v>17</v>
          </cell>
          <cell r="G10">
            <v>51</v>
          </cell>
        </row>
        <row r="11">
          <cell r="E11">
            <v>75.2</v>
          </cell>
          <cell r="F11">
            <v>15</v>
          </cell>
          <cell r="G11">
            <v>55</v>
          </cell>
        </row>
        <row r="12">
          <cell r="E12">
            <v>76.2</v>
          </cell>
          <cell r="F12">
            <v>9</v>
          </cell>
          <cell r="G12">
            <v>80</v>
          </cell>
        </row>
        <row r="13">
          <cell r="E13">
            <v>72.599999999999994</v>
          </cell>
          <cell r="F13">
            <v>21</v>
          </cell>
          <cell r="G13">
            <v>44</v>
          </cell>
        </row>
        <row r="14">
          <cell r="E14">
            <v>76.599999999999994</v>
          </cell>
          <cell r="F14">
            <v>8</v>
          </cell>
          <cell r="G14">
            <v>95</v>
          </cell>
        </row>
        <row r="15">
          <cell r="E15">
            <v>77.8</v>
          </cell>
          <cell r="F15">
            <v>2</v>
          </cell>
          <cell r="G15">
            <v>200</v>
          </cell>
        </row>
        <row r="16">
          <cell r="E16">
            <v>75.150000000000006</v>
          </cell>
          <cell r="F16">
            <v>16</v>
          </cell>
          <cell r="G16">
            <v>53</v>
          </cell>
        </row>
        <row r="17">
          <cell r="E17">
            <v>74.05</v>
          </cell>
          <cell r="F17">
            <v>18</v>
          </cell>
          <cell r="G17">
            <v>49</v>
          </cell>
        </row>
        <row r="18">
          <cell r="E18">
            <v>75.7</v>
          </cell>
          <cell r="F18">
            <v>11</v>
          </cell>
          <cell r="G18">
            <v>67</v>
          </cell>
        </row>
        <row r="19">
          <cell r="E19">
            <v>72.75</v>
          </cell>
          <cell r="F19">
            <v>19</v>
          </cell>
          <cell r="G19">
            <v>47</v>
          </cell>
        </row>
        <row r="21">
          <cell r="E21">
            <v>76.8</v>
          </cell>
          <cell r="F21">
            <v>6</v>
          </cell>
          <cell r="G21">
            <v>135</v>
          </cell>
        </row>
        <row r="22">
          <cell r="E22">
            <v>75.650000000000006</v>
          </cell>
          <cell r="F22">
            <v>12</v>
          </cell>
          <cell r="G22">
            <v>64</v>
          </cell>
        </row>
        <row r="23">
          <cell r="E23">
            <v>81.25</v>
          </cell>
          <cell r="F23">
            <v>1</v>
          </cell>
          <cell r="G23">
            <v>250</v>
          </cell>
        </row>
        <row r="24">
          <cell r="E24">
            <v>77.150000000000006</v>
          </cell>
          <cell r="F24">
            <v>4</v>
          </cell>
          <cell r="G24">
            <v>165</v>
          </cell>
        </row>
        <row r="25">
          <cell r="E25">
            <v>77.8</v>
          </cell>
          <cell r="F25">
            <v>2</v>
          </cell>
          <cell r="G25">
            <v>200</v>
          </cell>
        </row>
        <row r="26">
          <cell r="E26">
            <v>75.3</v>
          </cell>
          <cell r="F26">
            <v>14</v>
          </cell>
          <cell r="G26">
            <v>58</v>
          </cell>
        </row>
        <row r="27">
          <cell r="E27">
            <v>70.3</v>
          </cell>
          <cell r="F27">
            <v>22</v>
          </cell>
          <cell r="G27">
            <v>43</v>
          </cell>
        </row>
        <row r="28">
          <cell r="E28">
            <v>75.400000000000006</v>
          </cell>
          <cell r="F28">
            <v>13</v>
          </cell>
          <cell r="G28">
            <v>61</v>
          </cell>
        </row>
        <row r="29">
          <cell r="E29">
            <v>68.650000000000006</v>
          </cell>
          <cell r="F29">
            <v>24</v>
          </cell>
          <cell r="G29">
            <v>41</v>
          </cell>
        </row>
        <row r="42">
          <cell r="E42">
            <v>71.3</v>
          </cell>
          <cell r="F42">
            <v>21</v>
          </cell>
          <cell r="G42">
            <v>44</v>
          </cell>
        </row>
        <row r="43">
          <cell r="E43">
            <v>74.7</v>
          </cell>
          <cell r="F43">
            <v>12</v>
          </cell>
          <cell r="G43">
            <v>64</v>
          </cell>
        </row>
        <row r="44">
          <cell r="E44">
            <v>77.150000000000006</v>
          </cell>
          <cell r="F44">
            <v>5</v>
          </cell>
          <cell r="G44">
            <v>150</v>
          </cell>
        </row>
        <row r="45">
          <cell r="E45">
            <v>76.25</v>
          </cell>
          <cell r="F45">
            <v>7</v>
          </cell>
          <cell r="G45">
            <v>110</v>
          </cell>
        </row>
        <row r="46">
          <cell r="E46">
            <v>63.65</v>
          </cell>
          <cell r="F46">
            <v>25</v>
          </cell>
          <cell r="G46">
            <v>40</v>
          </cell>
        </row>
        <row r="47">
          <cell r="E47">
            <v>75.7</v>
          </cell>
          <cell r="F47">
            <v>9</v>
          </cell>
          <cell r="G47">
            <v>80</v>
          </cell>
        </row>
        <row r="48">
          <cell r="E48">
            <v>74.650000000000006</v>
          </cell>
          <cell r="F48">
            <v>14</v>
          </cell>
          <cell r="G48">
            <v>58</v>
          </cell>
        </row>
        <row r="49">
          <cell r="E49">
            <v>77.05</v>
          </cell>
          <cell r="F49">
            <v>6</v>
          </cell>
          <cell r="G49">
            <v>135</v>
          </cell>
        </row>
        <row r="50">
          <cell r="E50">
            <v>72.900000000000006</v>
          </cell>
          <cell r="F50">
            <v>18</v>
          </cell>
          <cell r="G50">
            <v>49</v>
          </cell>
        </row>
        <row r="51">
          <cell r="E51">
            <v>75.900000000000006</v>
          </cell>
          <cell r="F51">
            <v>8</v>
          </cell>
          <cell r="G51">
            <v>95</v>
          </cell>
        </row>
        <row r="52">
          <cell r="E52">
            <v>79.349999999999994</v>
          </cell>
          <cell r="F52">
            <v>2</v>
          </cell>
          <cell r="G52">
            <v>200</v>
          </cell>
        </row>
        <row r="53">
          <cell r="E53">
            <v>74.849999999999994</v>
          </cell>
          <cell r="F53">
            <v>11</v>
          </cell>
          <cell r="G53">
            <v>67</v>
          </cell>
        </row>
        <row r="54">
          <cell r="E54">
            <v>72.849999999999994</v>
          </cell>
          <cell r="F54">
            <v>19</v>
          </cell>
          <cell r="G54">
            <v>47</v>
          </cell>
        </row>
        <row r="55">
          <cell r="E55">
            <v>73.650000000000006</v>
          </cell>
          <cell r="F55">
            <v>17</v>
          </cell>
          <cell r="G55">
            <v>51</v>
          </cell>
        </row>
        <row r="56">
          <cell r="E56">
            <v>72.75</v>
          </cell>
          <cell r="F56">
            <v>20</v>
          </cell>
          <cell r="G56">
            <v>45</v>
          </cell>
        </row>
        <row r="58">
          <cell r="E58">
            <v>77.8</v>
          </cell>
          <cell r="F58">
            <v>3</v>
          </cell>
          <cell r="G58">
            <v>180</v>
          </cell>
        </row>
        <row r="59">
          <cell r="E59">
            <v>74.95</v>
          </cell>
          <cell r="F59">
            <v>10</v>
          </cell>
          <cell r="G59">
            <v>70</v>
          </cell>
        </row>
        <row r="60">
          <cell r="E60">
            <v>80.400000000000006</v>
          </cell>
          <cell r="F60">
            <v>1</v>
          </cell>
          <cell r="G60">
            <v>250</v>
          </cell>
        </row>
        <row r="61">
          <cell r="E61">
            <v>74.7</v>
          </cell>
          <cell r="F61">
            <v>12</v>
          </cell>
          <cell r="G61">
            <v>64</v>
          </cell>
        </row>
        <row r="62">
          <cell r="E62">
            <v>77.2</v>
          </cell>
          <cell r="F62">
            <v>4</v>
          </cell>
          <cell r="G62">
            <v>165</v>
          </cell>
        </row>
        <row r="63">
          <cell r="E63">
            <v>74.55</v>
          </cell>
          <cell r="F63">
            <v>15</v>
          </cell>
          <cell r="G63">
            <v>55</v>
          </cell>
        </row>
        <row r="64">
          <cell r="E64">
            <v>68.95</v>
          </cell>
          <cell r="F64">
            <v>23</v>
          </cell>
          <cell r="G64">
            <v>42</v>
          </cell>
        </row>
        <row r="65">
          <cell r="E65">
            <v>73.95</v>
          </cell>
          <cell r="F65">
            <v>16</v>
          </cell>
          <cell r="G65">
            <v>53</v>
          </cell>
        </row>
        <row r="66">
          <cell r="E66">
            <v>68.8</v>
          </cell>
          <cell r="F66">
            <v>24</v>
          </cell>
          <cell r="G66">
            <v>41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R F1"/>
      <sheetName val="TotalResultat F1"/>
      <sheetName val="Blad2"/>
      <sheetName val="Startordning Omgång 1 F1 20 st"/>
      <sheetName val="Startordning Omgång 1 F1 25 st"/>
      <sheetName val="Startordning Omgång 2 F1 25 st"/>
      <sheetName val="Startordning Final F1"/>
      <sheetName val="Random Name F1"/>
      <sheetName val="NSR Classic"/>
      <sheetName val="TotalResultat Classic"/>
      <sheetName val="Startordning Omgång 1 Classic"/>
      <sheetName val="Startordning Omgång 2 Classic"/>
      <sheetName val="Startordning Final Classic"/>
      <sheetName val="Random Name Classic"/>
      <sheetName val="Blad1"/>
      <sheetName val="Poängtabell"/>
      <sheetName val="Regler &amp; instruktioner"/>
      <sheetName val="Priser F1"/>
      <sheetName val="Priser Classic"/>
      <sheetName val="Priser övrigt"/>
      <sheetName val="Nästa år kom ihåg"/>
      <sheetName val="Träningsschema"/>
      <sheetName val="Kontroll F1"/>
      <sheetName val="Kontroll Classic"/>
      <sheetName val="Att göra Mat"/>
      <sheetName val="Kom ihåg till 2023"/>
    </sheetNames>
    <sheetDataSet>
      <sheetData sheetId="0">
        <row r="20">
          <cell r="E20">
            <v>68.150000000000006</v>
          </cell>
          <cell r="F20">
            <v>20</v>
          </cell>
          <cell r="G20">
            <v>45</v>
          </cell>
        </row>
        <row r="57">
          <cell r="E57">
            <v>68.400000000000006</v>
          </cell>
          <cell r="F57">
            <v>21</v>
          </cell>
          <cell r="G57">
            <v>44</v>
          </cell>
        </row>
        <row r="94">
          <cell r="F94">
            <v>22</v>
          </cell>
          <cell r="G94">
            <v>89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20">
          <cell r="E20">
            <v>72.7</v>
          </cell>
          <cell r="F20">
            <v>20</v>
          </cell>
          <cell r="G20">
            <v>45</v>
          </cell>
        </row>
        <row r="57">
          <cell r="E57">
            <v>70.599999999999994</v>
          </cell>
          <cell r="F57">
            <v>22</v>
          </cell>
          <cell r="G57">
            <v>43</v>
          </cell>
        </row>
        <row r="79">
          <cell r="F79">
            <v>22</v>
          </cell>
          <cell r="G79">
            <v>86</v>
          </cell>
        </row>
        <row r="80">
          <cell r="F80">
            <v>10</v>
          </cell>
          <cell r="G80">
            <v>134</v>
          </cell>
        </row>
        <row r="81">
          <cell r="F81">
            <v>5</v>
          </cell>
          <cell r="G81">
            <v>300</v>
          </cell>
        </row>
        <row r="82">
          <cell r="F82">
            <v>7</v>
          </cell>
          <cell r="G82">
            <v>220</v>
          </cell>
        </row>
        <row r="83">
          <cell r="F83">
            <v>25</v>
          </cell>
          <cell r="G83">
            <v>80</v>
          </cell>
        </row>
        <row r="84">
          <cell r="F84">
            <v>12</v>
          </cell>
          <cell r="G84">
            <v>131</v>
          </cell>
        </row>
        <row r="85">
          <cell r="F85">
            <v>16</v>
          </cell>
          <cell r="G85">
            <v>113</v>
          </cell>
        </row>
        <row r="86">
          <cell r="F86">
            <v>8</v>
          </cell>
          <cell r="G86">
            <v>215</v>
          </cell>
        </row>
        <row r="87">
          <cell r="F87">
            <v>19</v>
          </cell>
          <cell r="G87">
            <v>93</v>
          </cell>
        </row>
        <row r="88">
          <cell r="F88">
            <v>9</v>
          </cell>
          <cell r="G88">
            <v>190</v>
          </cell>
        </row>
        <row r="89">
          <cell r="F89">
            <v>2</v>
          </cell>
          <cell r="G89">
            <v>400</v>
          </cell>
        </row>
        <row r="90">
          <cell r="F90">
            <v>13</v>
          </cell>
          <cell r="G90">
            <v>120</v>
          </cell>
        </row>
        <row r="91">
          <cell r="F91">
            <v>18</v>
          </cell>
          <cell r="G91">
            <v>96</v>
          </cell>
        </row>
        <row r="92">
          <cell r="F92">
            <v>14</v>
          </cell>
          <cell r="G92">
            <v>118</v>
          </cell>
        </row>
        <row r="93">
          <cell r="F93">
            <v>20</v>
          </cell>
          <cell r="G93">
            <v>92</v>
          </cell>
        </row>
        <row r="94">
          <cell r="F94">
            <v>21</v>
          </cell>
          <cell r="G94">
            <v>88</v>
          </cell>
        </row>
        <row r="95">
          <cell r="F95">
            <v>4</v>
          </cell>
          <cell r="G95">
            <v>315</v>
          </cell>
        </row>
        <row r="96">
          <cell r="F96">
            <v>11</v>
          </cell>
          <cell r="G96">
            <v>134</v>
          </cell>
        </row>
        <row r="97">
          <cell r="F97">
            <v>1</v>
          </cell>
          <cell r="G97">
            <v>500</v>
          </cell>
        </row>
        <row r="98">
          <cell r="F98">
            <v>6</v>
          </cell>
          <cell r="G98">
            <v>229</v>
          </cell>
        </row>
        <row r="99">
          <cell r="F99">
            <v>3</v>
          </cell>
          <cell r="G99">
            <v>365</v>
          </cell>
        </row>
        <row r="100">
          <cell r="F100">
            <v>17</v>
          </cell>
          <cell r="G100">
            <v>113</v>
          </cell>
        </row>
        <row r="101">
          <cell r="F101">
            <v>23</v>
          </cell>
          <cell r="G101">
            <v>85</v>
          </cell>
        </row>
        <row r="102">
          <cell r="F102">
            <v>15</v>
          </cell>
          <cell r="G102">
            <v>114</v>
          </cell>
        </row>
        <row r="103">
          <cell r="F103">
            <v>24</v>
          </cell>
          <cell r="G103">
            <v>82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mgång 1 Söndag 23 st"/>
      <sheetName val="Omgång 2 Söndag 23 st"/>
      <sheetName val="Omgång 2 Söndag 22 st"/>
      <sheetName val="Omgång 1 Söndag 22 st"/>
      <sheetName val="Omgång 1 Söndag 21 st"/>
      <sheetName val="Omgång 2 Söndag 21 st"/>
      <sheetName val="Omgång 1 Lördag 27 st"/>
      <sheetName val="NSR Lördag 2023"/>
      <sheetName val="Omgång 1 Lördag 26 st"/>
      <sheetName val="Omgång 1 Lördag 25 st"/>
      <sheetName val="NSR Söndag 2023"/>
      <sheetName val="Omgång 1 Lördag 24 st"/>
      <sheetName val="Omgång 1 Lördag 23 st"/>
      <sheetName val="Omgång 1 Lördag 22 st"/>
      <sheetName val="Omgång 1 Lördag 21 st"/>
      <sheetName val="Omgång 2 Lördag 21 st"/>
      <sheetName val="Omgång 1 Lördag 28 st"/>
      <sheetName val="Omgång 2 Lördag 28 st"/>
      <sheetName val="Omgång 2 Lördag 27 st"/>
      <sheetName val="Omgång 2 Lördag 26 st"/>
      <sheetName val="Omgång 2 Lördag 25 st"/>
      <sheetName val="Omgång 2 Lördag 24 st"/>
      <sheetName val="Omgång 2 Lördag 23 st"/>
      <sheetName val="Omgång 2 Lördag 22 st"/>
      <sheetName val="Startordning Omgång 1 F1 20 st"/>
      <sheetName val="Omgång 1 Lördag 20 st"/>
      <sheetName val="Omgång 2 Lördag 20 st"/>
      <sheetName val="Omgång 1 Söndag 24 st"/>
      <sheetName val="Omgång 2 Söndag 24 st"/>
      <sheetName val="Startordning Final Lördag"/>
      <sheetName val="Omgång 1 Söndag 20 st"/>
      <sheetName val="Omgång 2 Söndag 20 st"/>
      <sheetName val="Omgång 1 Söndag 28 st"/>
      <sheetName val="Omgång 2 Söndag 28"/>
      <sheetName val="Omgång 1 Söndag 27 st"/>
      <sheetName val="Omgång 2 Söndag 27"/>
      <sheetName val="Omgång 1 Söndag 26 st"/>
      <sheetName val="Omgång 2 Söndag 26 st"/>
      <sheetName val="Omgång 1 Söndag 25 st"/>
      <sheetName val="Omgång 2 Söndag 25 st"/>
      <sheetName val="Startordning Final Söndag"/>
      <sheetName val="Poängtabell"/>
      <sheetName val="Regler &amp; instruktioner"/>
      <sheetName val="Priser Lördag"/>
      <sheetName val="Priser Söndag"/>
      <sheetName val="Priser övrigt"/>
      <sheetName val="Träningsschema"/>
      <sheetName val="Kontroll F1"/>
      <sheetName val="Kontroll Classic"/>
      <sheetName val="Att göra Mat"/>
      <sheetName val="Kom ihåg till 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C5">
            <v>82.65</v>
          </cell>
          <cell r="D5">
            <v>3</v>
          </cell>
          <cell r="J5">
            <v>81.849999999999994</v>
          </cell>
          <cell r="K5">
            <v>5</v>
          </cell>
          <cell r="Q5">
            <v>164.5</v>
          </cell>
          <cell r="R5">
            <v>5</v>
          </cell>
          <cell r="X5">
            <v>107.65</v>
          </cell>
        </row>
        <row r="6">
          <cell r="C6">
            <v>83.7</v>
          </cell>
          <cell r="D6">
            <v>2</v>
          </cell>
          <cell r="J6">
            <v>84.3</v>
          </cell>
          <cell r="K6">
            <v>2</v>
          </cell>
          <cell r="Q6">
            <v>168</v>
          </cell>
          <cell r="R6">
            <v>2</v>
          </cell>
          <cell r="X6">
            <v>106.1</v>
          </cell>
        </row>
        <row r="7">
          <cell r="C7">
            <v>62.7</v>
          </cell>
          <cell r="D7">
            <v>23</v>
          </cell>
          <cell r="J7">
            <v>78.75</v>
          </cell>
          <cell r="K7">
            <v>10</v>
          </cell>
          <cell r="Q7">
            <v>141.44999999999999</v>
          </cell>
          <cell r="R7">
            <v>19</v>
          </cell>
          <cell r="X7">
            <v>105.15</v>
          </cell>
        </row>
        <row r="8">
          <cell r="C8">
            <v>78.8</v>
          </cell>
          <cell r="D8">
            <v>9</v>
          </cell>
          <cell r="J8">
            <v>79.95</v>
          </cell>
          <cell r="K8">
            <v>8</v>
          </cell>
          <cell r="Q8">
            <v>158.75</v>
          </cell>
          <cell r="R8">
            <v>8</v>
          </cell>
          <cell r="X8">
            <v>103.85</v>
          </cell>
        </row>
        <row r="9">
          <cell r="C9">
            <v>82.15</v>
          </cell>
          <cell r="D9">
            <v>4</v>
          </cell>
          <cell r="J9">
            <v>83.5</v>
          </cell>
          <cell r="K9">
            <v>3</v>
          </cell>
          <cell r="Q9">
            <v>165.65</v>
          </cell>
          <cell r="R9">
            <v>3</v>
          </cell>
        </row>
        <row r="10">
          <cell r="C10">
            <v>72.989999999999995</v>
          </cell>
          <cell r="D10">
            <v>17</v>
          </cell>
          <cell r="J10">
            <v>72.2</v>
          </cell>
          <cell r="K10">
            <v>18</v>
          </cell>
          <cell r="Q10">
            <v>145.19</v>
          </cell>
          <cell r="R10">
            <v>16</v>
          </cell>
        </row>
        <row r="11">
          <cell r="C11">
            <v>77.8</v>
          </cell>
          <cell r="D11">
            <v>11</v>
          </cell>
          <cell r="J11">
            <v>77.3</v>
          </cell>
          <cell r="K11">
            <v>11</v>
          </cell>
          <cell r="Q11">
            <v>155.1</v>
          </cell>
          <cell r="R11">
            <v>10</v>
          </cell>
        </row>
        <row r="12">
          <cell r="C12">
            <v>78.900000000000006</v>
          </cell>
          <cell r="D12">
            <v>8</v>
          </cell>
          <cell r="J12">
            <v>65.349999999999994</v>
          </cell>
          <cell r="K12">
            <v>24</v>
          </cell>
          <cell r="Q12">
            <v>144.25</v>
          </cell>
          <cell r="R12">
            <v>17</v>
          </cell>
        </row>
        <row r="13">
          <cell r="C13">
            <v>75.650000000000006</v>
          </cell>
          <cell r="D13">
            <v>14</v>
          </cell>
          <cell r="J13">
            <v>76.400000000000006</v>
          </cell>
          <cell r="K13">
            <v>12</v>
          </cell>
          <cell r="Q13">
            <v>152.05000000000001</v>
          </cell>
          <cell r="R13">
            <v>12</v>
          </cell>
        </row>
        <row r="14">
          <cell r="C14">
            <v>74.75</v>
          </cell>
          <cell r="D14">
            <v>16</v>
          </cell>
          <cell r="J14">
            <v>75.650000000000006</v>
          </cell>
          <cell r="K14">
            <v>14</v>
          </cell>
          <cell r="Q14">
            <v>150.4</v>
          </cell>
          <cell r="R14">
            <v>14</v>
          </cell>
        </row>
        <row r="15">
          <cell r="C15">
            <v>76.150000000000006</v>
          </cell>
          <cell r="D15">
            <v>13</v>
          </cell>
          <cell r="J15">
            <v>74.849999999999994</v>
          </cell>
          <cell r="K15">
            <v>16</v>
          </cell>
          <cell r="Q15">
            <v>151</v>
          </cell>
          <cell r="R15">
            <v>13</v>
          </cell>
        </row>
        <row r="16">
          <cell r="C16">
            <v>70.3</v>
          </cell>
          <cell r="D16">
            <v>19</v>
          </cell>
          <cell r="J16">
            <v>71.150000000000006</v>
          </cell>
          <cell r="K16">
            <v>20</v>
          </cell>
          <cell r="Q16">
            <v>141.44999999999999</v>
          </cell>
          <cell r="R16">
            <v>20</v>
          </cell>
        </row>
        <row r="17">
          <cell r="C17">
            <v>85.8</v>
          </cell>
          <cell r="D17">
            <v>1</v>
          </cell>
          <cell r="J17">
            <v>85.1</v>
          </cell>
          <cell r="K17">
            <v>1</v>
          </cell>
          <cell r="Q17">
            <v>170.89999999999998</v>
          </cell>
          <cell r="R17">
            <v>1</v>
          </cell>
        </row>
        <row r="18">
          <cell r="C18">
            <v>76.2</v>
          </cell>
          <cell r="D18">
            <v>12</v>
          </cell>
          <cell r="J18">
            <v>76.099999999999994</v>
          </cell>
          <cell r="K18">
            <v>13</v>
          </cell>
          <cell r="Q18">
            <v>152.30000000000001</v>
          </cell>
          <cell r="R18">
            <v>11</v>
          </cell>
        </row>
        <row r="19">
          <cell r="C19">
            <v>70.5</v>
          </cell>
          <cell r="D19">
            <v>18</v>
          </cell>
          <cell r="J19">
            <v>71.900000000000006</v>
          </cell>
          <cell r="K19">
            <v>19</v>
          </cell>
          <cell r="Q19">
            <v>142.4</v>
          </cell>
          <cell r="R19">
            <v>18</v>
          </cell>
        </row>
        <row r="20">
          <cell r="C20">
            <v>81.650000000000006</v>
          </cell>
          <cell r="D20">
            <v>5</v>
          </cell>
          <cell r="J20">
            <v>81.3</v>
          </cell>
          <cell r="K20">
            <v>6</v>
          </cell>
          <cell r="Q20">
            <v>162.94999999999999</v>
          </cell>
          <cell r="R20">
            <v>6</v>
          </cell>
        </row>
        <row r="21">
          <cell r="C21">
            <v>81.349999999999994</v>
          </cell>
          <cell r="D21">
            <v>6</v>
          </cell>
          <cell r="J21">
            <v>83.2</v>
          </cell>
          <cell r="K21">
            <v>4</v>
          </cell>
          <cell r="Q21">
            <v>164.55</v>
          </cell>
          <cell r="R21">
            <v>4</v>
          </cell>
        </row>
        <row r="22">
          <cell r="C22">
            <v>78</v>
          </cell>
          <cell r="D22">
            <v>10</v>
          </cell>
          <cell r="J22">
            <v>78.8</v>
          </cell>
          <cell r="K22">
            <v>9</v>
          </cell>
          <cell r="Q22">
            <v>156.80000000000001</v>
          </cell>
          <cell r="R22">
            <v>9</v>
          </cell>
        </row>
        <row r="23">
          <cell r="C23">
            <v>74.849999999999994</v>
          </cell>
          <cell r="D23">
            <v>15</v>
          </cell>
          <cell r="J23">
            <v>75.099999999999994</v>
          </cell>
          <cell r="K23">
            <v>15</v>
          </cell>
          <cell r="Q23">
            <v>149.94999999999999</v>
          </cell>
          <cell r="R23">
            <v>15</v>
          </cell>
        </row>
        <row r="24">
          <cell r="C24">
            <v>49.5</v>
          </cell>
          <cell r="D24">
            <v>24</v>
          </cell>
          <cell r="J24">
            <v>74.849999999999994</v>
          </cell>
          <cell r="K24">
            <v>16</v>
          </cell>
          <cell r="Q24">
            <v>124.35</v>
          </cell>
          <cell r="R24">
            <v>24</v>
          </cell>
        </row>
        <row r="25">
          <cell r="C25">
            <v>69.349999999999994</v>
          </cell>
          <cell r="D25">
            <v>20</v>
          </cell>
          <cell r="J25">
            <v>70.150000000000006</v>
          </cell>
          <cell r="K25">
            <v>21</v>
          </cell>
          <cell r="Q25">
            <v>139.5</v>
          </cell>
          <cell r="R25">
            <v>21</v>
          </cell>
        </row>
        <row r="26">
          <cell r="C26">
            <v>67.849999999999994</v>
          </cell>
          <cell r="D26">
            <v>21</v>
          </cell>
          <cell r="J26">
            <v>69.989999999999995</v>
          </cell>
          <cell r="K26">
            <v>22</v>
          </cell>
          <cell r="Q26">
            <v>137.83999999999997</v>
          </cell>
          <cell r="R26">
            <v>22</v>
          </cell>
        </row>
        <row r="27">
          <cell r="C27">
            <v>80.45</v>
          </cell>
          <cell r="D27">
            <v>7</v>
          </cell>
          <cell r="J27">
            <v>80.989999999999995</v>
          </cell>
          <cell r="K27">
            <v>7</v>
          </cell>
          <cell r="Q27">
            <v>161.44</v>
          </cell>
          <cell r="R27">
            <v>7</v>
          </cell>
        </row>
        <row r="28">
          <cell r="C28">
            <v>63.1</v>
          </cell>
          <cell r="D28">
            <v>22</v>
          </cell>
          <cell r="J28">
            <v>66.150000000000006</v>
          </cell>
          <cell r="K28">
            <v>23</v>
          </cell>
          <cell r="Q28">
            <v>129.25</v>
          </cell>
          <cell r="R28">
            <v>23</v>
          </cell>
        </row>
      </sheetData>
      <sheetData sheetId="8"/>
      <sheetData sheetId="9"/>
      <sheetData sheetId="10">
        <row r="5">
          <cell r="C5">
            <v>74.989999999999995</v>
          </cell>
          <cell r="D5">
            <v>8</v>
          </cell>
          <cell r="J5">
            <v>75.8</v>
          </cell>
          <cell r="K5">
            <v>8</v>
          </cell>
          <cell r="Q5">
            <v>150.79</v>
          </cell>
          <cell r="R5">
            <v>9</v>
          </cell>
          <cell r="V5">
            <v>1</v>
          </cell>
          <cell r="X5">
            <v>102.95</v>
          </cell>
        </row>
        <row r="6">
          <cell r="C6">
            <v>78.849999999999994</v>
          </cell>
          <cell r="D6">
            <v>2</v>
          </cell>
          <cell r="J6">
            <v>78.849999999999994</v>
          </cell>
          <cell r="K6">
            <v>3</v>
          </cell>
          <cell r="Q6">
            <v>157.69999999999999</v>
          </cell>
          <cell r="R6">
            <v>3</v>
          </cell>
          <cell r="V6">
            <v>2</v>
          </cell>
          <cell r="X6">
            <v>100.35</v>
          </cell>
        </row>
        <row r="7">
          <cell r="C7">
            <v>74.55</v>
          </cell>
          <cell r="D7">
            <v>11</v>
          </cell>
          <cell r="J7">
            <v>66.7</v>
          </cell>
          <cell r="K7">
            <v>22</v>
          </cell>
          <cell r="Q7">
            <v>141.25</v>
          </cell>
          <cell r="R7">
            <v>16</v>
          </cell>
          <cell r="V7">
            <v>3</v>
          </cell>
          <cell r="X7">
            <v>98.85</v>
          </cell>
        </row>
        <row r="8">
          <cell r="C8">
            <v>68.400000000000006</v>
          </cell>
          <cell r="D8">
            <v>21</v>
          </cell>
          <cell r="J8">
            <v>68.5</v>
          </cell>
          <cell r="K8">
            <v>21</v>
          </cell>
          <cell r="Q8">
            <v>136.9</v>
          </cell>
          <cell r="R8">
            <v>21</v>
          </cell>
          <cell r="X8">
            <v>97.9</v>
          </cell>
        </row>
        <row r="9">
          <cell r="C9">
            <v>76.5</v>
          </cell>
          <cell r="D9">
            <v>6</v>
          </cell>
          <cell r="J9">
            <v>76.45</v>
          </cell>
          <cell r="K9">
            <v>7</v>
          </cell>
          <cell r="Q9">
            <v>152.94999999999999</v>
          </cell>
          <cell r="R9">
            <v>6</v>
          </cell>
        </row>
        <row r="10">
          <cell r="C10">
            <v>78.849999999999994</v>
          </cell>
          <cell r="D10">
            <v>2</v>
          </cell>
          <cell r="J10">
            <v>79.75</v>
          </cell>
          <cell r="K10">
            <v>2</v>
          </cell>
          <cell r="Q10">
            <v>158.6</v>
          </cell>
          <cell r="R10">
            <v>2</v>
          </cell>
        </row>
        <row r="11">
          <cell r="C11">
            <v>70.7</v>
          </cell>
          <cell r="D11">
            <v>17</v>
          </cell>
          <cell r="J11">
            <v>71.55</v>
          </cell>
          <cell r="K11">
            <v>13</v>
          </cell>
          <cell r="Q11">
            <v>142.25</v>
          </cell>
          <cell r="R11">
            <v>13</v>
          </cell>
        </row>
        <row r="12">
          <cell r="C12">
            <v>73.849999999999994</v>
          </cell>
          <cell r="D12">
            <v>12</v>
          </cell>
          <cell r="J12">
            <v>74.7</v>
          </cell>
          <cell r="K12">
            <v>10</v>
          </cell>
          <cell r="Q12">
            <v>148.55000000000001</v>
          </cell>
          <cell r="R12">
            <v>11</v>
          </cell>
        </row>
        <row r="13">
          <cell r="C13">
            <v>75.45</v>
          </cell>
          <cell r="D13">
            <v>7</v>
          </cell>
          <cell r="J13">
            <v>75.650000000000006</v>
          </cell>
          <cell r="K13">
            <v>9</v>
          </cell>
          <cell r="Q13">
            <v>151.10000000000002</v>
          </cell>
          <cell r="R13">
            <v>8</v>
          </cell>
        </row>
        <row r="14">
          <cell r="C14">
            <v>74.989999999999995</v>
          </cell>
          <cell r="D14">
            <v>8</v>
          </cell>
          <cell r="J14">
            <v>76.95</v>
          </cell>
          <cell r="K14">
            <v>6</v>
          </cell>
          <cell r="Q14">
            <v>151.94</v>
          </cell>
          <cell r="R14">
            <v>7</v>
          </cell>
        </row>
        <row r="15">
          <cell r="C15">
            <v>67.989999999999995</v>
          </cell>
          <cell r="D15">
            <v>22</v>
          </cell>
          <cell r="J15">
            <v>69.45</v>
          </cell>
          <cell r="K15">
            <v>19</v>
          </cell>
          <cell r="Q15">
            <v>137.44</v>
          </cell>
          <cell r="R15">
            <v>20</v>
          </cell>
        </row>
        <row r="16">
          <cell r="C16">
            <v>72.150000000000006</v>
          </cell>
          <cell r="D16">
            <v>13</v>
          </cell>
          <cell r="J16">
            <v>72.400000000000006</v>
          </cell>
          <cell r="K16">
            <v>12</v>
          </cell>
          <cell r="Q16">
            <v>144.55000000000001</v>
          </cell>
          <cell r="R16">
            <v>12</v>
          </cell>
        </row>
        <row r="17">
          <cell r="C17">
            <v>71.7</v>
          </cell>
          <cell r="D17">
            <v>14</v>
          </cell>
          <cell r="J17">
            <v>69.8</v>
          </cell>
          <cell r="K17">
            <v>18</v>
          </cell>
          <cell r="Q17">
            <v>141.5</v>
          </cell>
          <cell r="R17">
            <v>15</v>
          </cell>
        </row>
        <row r="18">
          <cell r="C18">
            <v>81.900000000000006</v>
          </cell>
          <cell r="D18">
            <v>1</v>
          </cell>
          <cell r="J18">
            <v>81.900000000000006</v>
          </cell>
          <cell r="K18">
            <v>1</v>
          </cell>
          <cell r="Q18">
            <v>163.80000000000001</v>
          </cell>
          <cell r="R18">
            <v>1</v>
          </cell>
        </row>
        <row r="19">
          <cell r="C19">
            <v>71.150000000000006</v>
          </cell>
          <cell r="D19">
            <v>15</v>
          </cell>
          <cell r="J19">
            <v>69.849999999999994</v>
          </cell>
          <cell r="K19">
            <v>17</v>
          </cell>
          <cell r="Q19">
            <v>141</v>
          </cell>
          <cell r="R19">
            <v>17</v>
          </cell>
        </row>
        <row r="20">
          <cell r="C20">
            <v>77.349999999999994</v>
          </cell>
          <cell r="D20">
            <v>4</v>
          </cell>
          <cell r="J20">
            <v>77.75</v>
          </cell>
          <cell r="K20">
            <v>4</v>
          </cell>
          <cell r="Q20">
            <v>155.1</v>
          </cell>
          <cell r="R20">
            <v>4</v>
          </cell>
        </row>
        <row r="21">
          <cell r="C21">
            <v>76.900000000000006</v>
          </cell>
          <cell r="D21">
            <v>5</v>
          </cell>
          <cell r="J21">
            <v>77.45</v>
          </cell>
          <cell r="K21">
            <v>5</v>
          </cell>
          <cell r="Q21">
            <v>154.35000000000002</v>
          </cell>
          <cell r="R21">
            <v>5</v>
          </cell>
        </row>
        <row r="22">
          <cell r="C22">
            <v>74.650000000000006</v>
          </cell>
          <cell r="D22">
            <v>10</v>
          </cell>
          <cell r="J22">
            <v>74.2</v>
          </cell>
          <cell r="K22">
            <v>11</v>
          </cell>
          <cell r="Q22">
            <v>148.85000000000002</v>
          </cell>
          <cell r="R22">
            <v>10</v>
          </cell>
        </row>
        <row r="23">
          <cell r="C23">
            <v>69.099999999999994</v>
          </cell>
          <cell r="D23">
            <v>19</v>
          </cell>
          <cell r="J23">
            <v>70.400000000000006</v>
          </cell>
          <cell r="K23">
            <v>16</v>
          </cell>
          <cell r="Q23">
            <v>139.5</v>
          </cell>
          <cell r="R23">
            <v>18</v>
          </cell>
        </row>
        <row r="24">
          <cell r="C24">
            <v>70.989999999999995</v>
          </cell>
          <cell r="D24">
            <v>16</v>
          </cell>
          <cell r="J24">
            <v>70.8</v>
          </cell>
          <cell r="K24">
            <v>15</v>
          </cell>
          <cell r="Q24">
            <v>141.79</v>
          </cell>
          <cell r="R24">
            <v>14</v>
          </cell>
        </row>
        <row r="25">
          <cell r="C25">
            <v>69.3</v>
          </cell>
          <cell r="D25">
            <v>18</v>
          </cell>
          <cell r="J25">
            <v>69.099999999999994</v>
          </cell>
          <cell r="K25">
            <v>20</v>
          </cell>
          <cell r="Q25">
            <v>138.39999999999998</v>
          </cell>
          <cell r="R25">
            <v>19</v>
          </cell>
        </row>
        <row r="26">
          <cell r="C26">
            <v>68.650000000000006</v>
          </cell>
          <cell r="D26">
            <v>20</v>
          </cell>
          <cell r="J26">
            <v>63.85</v>
          </cell>
          <cell r="K26">
            <v>23</v>
          </cell>
          <cell r="Q26">
            <v>132.5</v>
          </cell>
          <cell r="R26">
            <v>23</v>
          </cell>
        </row>
        <row r="27">
          <cell r="C27">
            <v>64.650000000000006</v>
          </cell>
          <cell r="D27">
            <v>24</v>
          </cell>
          <cell r="J27">
            <v>63.75</v>
          </cell>
          <cell r="K27">
            <v>24</v>
          </cell>
          <cell r="Q27">
            <v>128.4</v>
          </cell>
          <cell r="R27">
            <v>24</v>
          </cell>
        </row>
        <row r="28">
          <cell r="C28">
            <v>65.650000000000006</v>
          </cell>
          <cell r="D28">
            <v>23</v>
          </cell>
          <cell r="J28">
            <v>70.849999999999994</v>
          </cell>
          <cell r="K28">
            <v>14</v>
          </cell>
          <cell r="Q28">
            <v>136.5</v>
          </cell>
          <cell r="R28">
            <v>22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R Classic"/>
      <sheetName val="Startordning Omgång 1 Classic"/>
      <sheetName val="Startordning Omgång 2 Classic"/>
      <sheetName val="Startordning Final Classic"/>
      <sheetName val="TotalResultat Classic"/>
      <sheetName val="NSR GT3"/>
      <sheetName val="TotalResultat GT3"/>
      <sheetName val="Startordning Omgång 1 GT3"/>
      <sheetName val="Startordning Omgång 2 GT3"/>
      <sheetName val="Startordning Final GT3"/>
      <sheetName val="Random Name Classic"/>
      <sheetName val="Random Name GT3"/>
      <sheetName val="Poängtabell"/>
      <sheetName val="Regler &amp; Instruktioner"/>
      <sheetName val="Priser"/>
      <sheetName val="Nästa år kom ihåg"/>
    </sheetNames>
    <sheetDataSet>
      <sheetData sheetId="0"/>
      <sheetData sheetId="1"/>
      <sheetData sheetId="2"/>
      <sheetData sheetId="3"/>
      <sheetData sheetId="4"/>
      <sheetData sheetId="5">
        <row r="5">
          <cell r="E5">
            <v>73.5</v>
          </cell>
          <cell r="F5">
            <v>16</v>
          </cell>
          <cell r="G5">
            <v>53</v>
          </cell>
        </row>
        <row r="6">
          <cell r="E6">
            <v>75.5</v>
          </cell>
          <cell r="F6">
            <v>12</v>
          </cell>
          <cell r="G6">
            <v>64</v>
          </cell>
        </row>
        <row r="7">
          <cell r="E7">
            <v>76.8</v>
          </cell>
          <cell r="F7">
            <v>8</v>
          </cell>
          <cell r="G7">
            <v>95</v>
          </cell>
        </row>
        <row r="8">
          <cell r="E8">
            <v>68.400000000000006</v>
          </cell>
          <cell r="F8">
            <v>22</v>
          </cell>
          <cell r="G8">
            <v>43</v>
          </cell>
        </row>
        <row r="9">
          <cell r="E9">
            <v>80.849999999999994</v>
          </cell>
          <cell r="F9">
            <v>3</v>
          </cell>
          <cell r="G9">
            <v>180</v>
          </cell>
        </row>
        <row r="10">
          <cell r="E10">
            <v>74.599999999999994</v>
          </cell>
          <cell r="F10">
            <v>13</v>
          </cell>
          <cell r="G10">
            <v>61</v>
          </cell>
        </row>
        <row r="11">
          <cell r="E11">
            <v>80.989999999999995</v>
          </cell>
          <cell r="F11">
            <v>2</v>
          </cell>
          <cell r="G11">
            <v>200</v>
          </cell>
        </row>
        <row r="12">
          <cell r="E12">
            <v>70</v>
          </cell>
          <cell r="F12">
            <v>20</v>
          </cell>
          <cell r="G12">
            <v>45</v>
          </cell>
        </row>
        <row r="13">
          <cell r="E13">
            <v>68.150000000000006</v>
          </cell>
          <cell r="F13">
            <v>23</v>
          </cell>
          <cell r="G13">
            <v>42</v>
          </cell>
        </row>
        <row r="14">
          <cell r="E14">
            <v>77.150000000000006</v>
          </cell>
          <cell r="F14">
            <v>5</v>
          </cell>
          <cell r="G14">
            <v>150</v>
          </cell>
        </row>
        <row r="15">
          <cell r="E15">
            <v>74.400000000000006</v>
          </cell>
          <cell r="F15">
            <v>14</v>
          </cell>
          <cell r="G15">
            <v>58</v>
          </cell>
        </row>
        <row r="16">
          <cell r="E16">
            <v>72.989999999999995</v>
          </cell>
          <cell r="F16">
            <v>17</v>
          </cell>
          <cell r="G16">
            <v>51</v>
          </cell>
        </row>
        <row r="17">
          <cell r="E17">
            <v>82.4</v>
          </cell>
          <cell r="F17">
            <v>1</v>
          </cell>
          <cell r="G17">
            <v>250</v>
          </cell>
        </row>
        <row r="18">
          <cell r="E18">
            <v>77.150000000000006</v>
          </cell>
          <cell r="F18">
            <v>5</v>
          </cell>
          <cell r="G18">
            <v>150</v>
          </cell>
        </row>
        <row r="19">
          <cell r="E19">
            <v>66.5</v>
          </cell>
          <cell r="F19">
            <v>27</v>
          </cell>
          <cell r="G19">
            <v>38</v>
          </cell>
        </row>
        <row r="20">
          <cell r="E20">
            <v>76.150000000000006</v>
          </cell>
          <cell r="F20">
            <v>9</v>
          </cell>
          <cell r="G20">
            <v>80</v>
          </cell>
        </row>
        <row r="21">
          <cell r="E21">
            <v>80</v>
          </cell>
          <cell r="F21">
            <v>4</v>
          </cell>
          <cell r="G21">
            <v>165</v>
          </cell>
        </row>
        <row r="22">
          <cell r="E22">
            <v>67.150000000000006</v>
          </cell>
          <cell r="F22">
            <v>24</v>
          </cell>
          <cell r="G22">
            <v>41</v>
          </cell>
        </row>
        <row r="23">
          <cell r="E23">
            <v>67.099999999999994</v>
          </cell>
          <cell r="F23">
            <v>26</v>
          </cell>
          <cell r="G23">
            <v>39</v>
          </cell>
        </row>
        <row r="24">
          <cell r="E24">
            <v>74.3</v>
          </cell>
          <cell r="F24">
            <v>15</v>
          </cell>
          <cell r="G24">
            <v>55</v>
          </cell>
        </row>
        <row r="25">
          <cell r="E25">
            <v>71.349999999999994</v>
          </cell>
          <cell r="F25">
            <v>19</v>
          </cell>
          <cell r="G25">
            <v>47</v>
          </cell>
        </row>
        <row r="26">
          <cell r="E26">
            <v>75.75</v>
          </cell>
          <cell r="F26">
            <v>11</v>
          </cell>
          <cell r="G26">
            <v>67</v>
          </cell>
        </row>
        <row r="27">
          <cell r="E27">
            <v>77.150000000000006</v>
          </cell>
          <cell r="F27">
            <v>5</v>
          </cell>
          <cell r="G27">
            <v>150</v>
          </cell>
        </row>
        <row r="28">
          <cell r="E28">
            <v>67.150000000000006</v>
          </cell>
          <cell r="F28">
            <v>24</v>
          </cell>
          <cell r="G28">
            <v>41</v>
          </cell>
        </row>
        <row r="29">
          <cell r="E29">
            <v>72.849999999999994</v>
          </cell>
          <cell r="F29">
            <v>18</v>
          </cell>
          <cell r="G29">
            <v>49</v>
          </cell>
        </row>
        <row r="30">
          <cell r="E30">
            <v>68.849999999999994</v>
          </cell>
          <cell r="F30">
            <v>21</v>
          </cell>
          <cell r="G30">
            <v>44</v>
          </cell>
        </row>
        <row r="31">
          <cell r="E31">
            <v>76.099999999999994</v>
          </cell>
          <cell r="F31">
            <v>10</v>
          </cell>
          <cell r="G31">
            <v>70</v>
          </cell>
        </row>
        <row r="32">
          <cell r="E32">
            <v>58.3</v>
          </cell>
          <cell r="F32">
            <v>29</v>
          </cell>
          <cell r="G32">
            <v>36</v>
          </cell>
        </row>
        <row r="33">
          <cell r="E33">
            <v>60</v>
          </cell>
          <cell r="F33">
            <v>28</v>
          </cell>
          <cell r="G33">
            <v>37</v>
          </cell>
        </row>
        <row r="34">
          <cell r="E34">
            <v>57.35</v>
          </cell>
          <cell r="F34">
            <v>30</v>
          </cell>
          <cell r="G34">
            <v>35</v>
          </cell>
        </row>
        <row r="42">
          <cell r="E42">
            <v>73.8</v>
          </cell>
          <cell r="F42">
            <v>13</v>
          </cell>
          <cell r="G42">
            <v>61</v>
          </cell>
        </row>
        <row r="43">
          <cell r="E43">
            <v>74.599999999999994</v>
          </cell>
          <cell r="F43">
            <v>11</v>
          </cell>
          <cell r="G43">
            <v>67</v>
          </cell>
        </row>
        <row r="44">
          <cell r="E44">
            <v>77.3</v>
          </cell>
          <cell r="F44">
            <v>8</v>
          </cell>
          <cell r="G44">
            <v>95</v>
          </cell>
        </row>
        <row r="45">
          <cell r="E45">
            <v>62.15</v>
          </cell>
          <cell r="F45">
            <v>28</v>
          </cell>
          <cell r="G45">
            <v>37</v>
          </cell>
        </row>
        <row r="46">
          <cell r="E46">
            <v>81.650000000000006</v>
          </cell>
          <cell r="F46">
            <v>2</v>
          </cell>
          <cell r="G46">
            <v>200</v>
          </cell>
        </row>
        <row r="47">
          <cell r="E47">
            <v>73.3</v>
          </cell>
          <cell r="F47">
            <v>16</v>
          </cell>
          <cell r="G47">
            <v>53</v>
          </cell>
        </row>
        <row r="48">
          <cell r="E48">
            <v>80.400000000000006</v>
          </cell>
          <cell r="F48">
            <v>3</v>
          </cell>
          <cell r="G48">
            <v>180</v>
          </cell>
        </row>
        <row r="49">
          <cell r="E49">
            <v>70.25</v>
          </cell>
          <cell r="F49">
            <v>21</v>
          </cell>
          <cell r="G49">
            <v>44</v>
          </cell>
        </row>
        <row r="50">
          <cell r="E50">
            <v>71.2</v>
          </cell>
          <cell r="F50">
            <v>19</v>
          </cell>
          <cell r="G50">
            <v>47</v>
          </cell>
        </row>
        <row r="51">
          <cell r="E51">
            <v>77.45</v>
          </cell>
          <cell r="F51">
            <v>7</v>
          </cell>
          <cell r="G51">
            <v>110</v>
          </cell>
        </row>
        <row r="52">
          <cell r="E52">
            <v>72.349999999999994</v>
          </cell>
          <cell r="F52">
            <v>17</v>
          </cell>
          <cell r="G52">
            <v>51</v>
          </cell>
        </row>
        <row r="53">
          <cell r="E53">
            <v>71.5</v>
          </cell>
          <cell r="F53">
            <v>18</v>
          </cell>
          <cell r="G53">
            <v>49</v>
          </cell>
        </row>
        <row r="54">
          <cell r="E54">
            <v>83.3</v>
          </cell>
          <cell r="F54">
            <v>1</v>
          </cell>
          <cell r="G54">
            <v>250</v>
          </cell>
        </row>
        <row r="55">
          <cell r="E55">
            <v>78.099999999999994</v>
          </cell>
          <cell r="F55">
            <v>5</v>
          </cell>
          <cell r="G55">
            <v>150</v>
          </cell>
        </row>
        <row r="56">
          <cell r="E56">
            <v>67.25</v>
          </cell>
          <cell r="F56">
            <v>24</v>
          </cell>
          <cell r="G56">
            <v>41</v>
          </cell>
        </row>
        <row r="57">
          <cell r="E57">
            <v>76.650000000000006</v>
          </cell>
          <cell r="F57">
            <v>9</v>
          </cell>
          <cell r="G57">
            <v>80</v>
          </cell>
        </row>
        <row r="58">
          <cell r="E58">
            <v>80.3</v>
          </cell>
          <cell r="F58">
            <v>4</v>
          </cell>
          <cell r="G58">
            <v>165</v>
          </cell>
        </row>
        <row r="59">
          <cell r="E59">
            <v>66.599999999999994</v>
          </cell>
          <cell r="F59">
            <v>25</v>
          </cell>
          <cell r="G59">
            <v>40</v>
          </cell>
        </row>
        <row r="60">
          <cell r="E60">
            <v>68.599999999999994</v>
          </cell>
          <cell r="F60">
            <v>22</v>
          </cell>
          <cell r="G60">
            <v>43</v>
          </cell>
        </row>
        <row r="61">
          <cell r="E61">
            <v>73.55</v>
          </cell>
          <cell r="F61">
            <v>15</v>
          </cell>
          <cell r="G61">
            <v>55</v>
          </cell>
        </row>
        <row r="62">
          <cell r="E62">
            <v>73.75</v>
          </cell>
          <cell r="F62">
            <v>14</v>
          </cell>
          <cell r="G62">
            <v>58</v>
          </cell>
        </row>
        <row r="63">
          <cell r="E63">
            <v>76.150000000000006</v>
          </cell>
          <cell r="F63">
            <v>10</v>
          </cell>
          <cell r="G63">
            <v>70</v>
          </cell>
        </row>
        <row r="64">
          <cell r="E64">
            <v>77.989999999999995</v>
          </cell>
          <cell r="F64">
            <v>6</v>
          </cell>
          <cell r="G64">
            <v>135</v>
          </cell>
        </row>
        <row r="65">
          <cell r="E65">
            <v>67.849999999999994</v>
          </cell>
          <cell r="F65">
            <v>23</v>
          </cell>
          <cell r="G65">
            <v>42</v>
          </cell>
        </row>
        <row r="66">
          <cell r="E66">
            <v>74.099999999999994</v>
          </cell>
          <cell r="F66">
            <v>12</v>
          </cell>
          <cell r="G66">
            <v>64</v>
          </cell>
        </row>
        <row r="67">
          <cell r="E67">
            <v>70.3</v>
          </cell>
          <cell r="F67">
            <v>20</v>
          </cell>
          <cell r="G67">
            <v>45</v>
          </cell>
        </row>
        <row r="68">
          <cell r="E68">
            <v>65.45</v>
          </cell>
          <cell r="F68">
            <v>26</v>
          </cell>
          <cell r="G68">
            <v>39</v>
          </cell>
        </row>
        <row r="69">
          <cell r="E69">
            <v>58.53</v>
          </cell>
          <cell r="F69">
            <v>30</v>
          </cell>
          <cell r="G69">
            <v>35</v>
          </cell>
        </row>
        <row r="70">
          <cell r="E70">
            <v>64.099999999999994</v>
          </cell>
          <cell r="F70">
            <v>27</v>
          </cell>
          <cell r="G70">
            <v>38</v>
          </cell>
        </row>
        <row r="71">
          <cell r="E71">
            <v>59.1</v>
          </cell>
          <cell r="F71">
            <v>29</v>
          </cell>
          <cell r="G71">
            <v>36</v>
          </cell>
        </row>
        <row r="79">
          <cell r="F79">
            <v>12</v>
          </cell>
        </row>
        <row r="80">
          <cell r="F80">
            <v>11</v>
          </cell>
        </row>
        <row r="81">
          <cell r="F81">
            <v>8</v>
          </cell>
        </row>
        <row r="82">
          <cell r="F82">
            <v>26</v>
          </cell>
        </row>
        <row r="83">
          <cell r="F83">
            <v>2</v>
          </cell>
        </row>
        <row r="84">
          <cell r="F84">
            <v>12</v>
          </cell>
        </row>
        <row r="85">
          <cell r="F85">
            <v>2</v>
          </cell>
        </row>
        <row r="86">
          <cell r="F86">
            <v>20</v>
          </cell>
        </row>
        <row r="87">
          <cell r="F87">
            <v>20</v>
          </cell>
        </row>
        <row r="88">
          <cell r="F88">
            <v>7</v>
          </cell>
        </row>
        <row r="89">
          <cell r="F89">
            <v>16</v>
          </cell>
        </row>
        <row r="90">
          <cell r="F90">
            <v>19</v>
          </cell>
        </row>
        <row r="91">
          <cell r="F91">
            <v>1</v>
          </cell>
        </row>
        <row r="92">
          <cell r="F92">
            <v>5</v>
          </cell>
        </row>
        <row r="93">
          <cell r="F93">
            <v>27</v>
          </cell>
        </row>
        <row r="94">
          <cell r="F94">
            <v>9</v>
          </cell>
        </row>
        <row r="95">
          <cell r="F95">
            <v>4</v>
          </cell>
        </row>
        <row r="96">
          <cell r="F96">
            <v>25</v>
          </cell>
        </row>
        <row r="97">
          <cell r="F97">
            <v>24</v>
          </cell>
        </row>
        <row r="98">
          <cell r="F98">
            <v>15</v>
          </cell>
        </row>
        <row r="99">
          <cell r="F99">
            <v>18</v>
          </cell>
        </row>
        <row r="100">
          <cell r="F100">
            <v>10</v>
          </cell>
        </row>
        <row r="101">
          <cell r="F101">
            <v>6</v>
          </cell>
        </row>
        <row r="102">
          <cell r="F102">
            <v>23</v>
          </cell>
        </row>
        <row r="103">
          <cell r="F103">
            <v>14</v>
          </cell>
        </row>
        <row r="104">
          <cell r="F104">
            <v>20</v>
          </cell>
        </row>
        <row r="105">
          <cell r="F105">
            <v>16</v>
          </cell>
        </row>
        <row r="106">
          <cell r="F106">
            <v>29</v>
          </cell>
        </row>
        <row r="107">
          <cell r="F107">
            <v>28</v>
          </cell>
        </row>
        <row r="108">
          <cell r="F108">
            <v>29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mgång 1 Söndag 23 st"/>
      <sheetName val="Omgång 2 Söndag 23 st"/>
      <sheetName val="Omgång 2 Söndag 22 st"/>
      <sheetName val="Omgång 1 Söndag 22 st"/>
      <sheetName val="Omgång 1 Söndag 21 st"/>
      <sheetName val="Omgång 2 Söndag 21 st"/>
      <sheetName val="Omgång 1 Lördag 27 st"/>
      <sheetName val="NSR Lördag 2023"/>
      <sheetName val="Omgång 1 Lördag 26 st"/>
      <sheetName val="NSR Söndag 2023"/>
      <sheetName val="Omgång 1 Lördag 25 st"/>
      <sheetName val="Omgång 1 Lördag 21 st"/>
      <sheetName val="Omgång 2 Lördag 21 st"/>
      <sheetName val="Omgång 1 Lördag 28 st"/>
      <sheetName val="Omgång 2 Lördag 28 st"/>
      <sheetName val="Omgång 2 Lördag 27 st"/>
      <sheetName val="Omgång 2 Lördag 26 st"/>
      <sheetName val="Omgång 2 Lördag 25 st"/>
      <sheetName val="Omgång 2 Lördag 24 st"/>
      <sheetName val="Startordning Omgång 1 F1 20 st"/>
      <sheetName val="Omgång 1 Lördag 20 st"/>
      <sheetName val="Omgång 2 Lördag 20 st"/>
      <sheetName val="Omgång 1 Söndag 24 st"/>
      <sheetName val="Omgång 2 Söndag 24 st"/>
      <sheetName val="Omgång 1 Lördag 24 st"/>
      <sheetName val="Omgång 1 Lördag 23 st"/>
      <sheetName val="Omgång 2 Lördag 23 st"/>
      <sheetName val="Omgång 1 Lördag 22 st"/>
      <sheetName val="Omgång 2 Lördag 22 st"/>
      <sheetName val="Startordning Final Lördag"/>
      <sheetName val="Omgång 1 Söndag 20 st"/>
      <sheetName val="Omgång 2 Söndag 20 st"/>
      <sheetName val="Omgång 1 Söndag 28 st"/>
      <sheetName val="Omgång 2 Söndag 28"/>
      <sheetName val="Omgång 1 Söndag 27 st"/>
      <sheetName val="Omgång 2 Söndag 27"/>
      <sheetName val="Omgång 1 Söndag 26 st"/>
      <sheetName val="Omgång 2 Söndag 26 st"/>
      <sheetName val="Omgång 1 Söndag 25 st"/>
      <sheetName val="Omgång 2 Söndag 25 st"/>
      <sheetName val="Startordning Final Söndag"/>
      <sheetName val="Poängtabell"/>
      <sheetName val="Regler &amp; instruktioner"/>
      <sheetName val="Priser Lördag"/>
      <sheetName val="Priser Söndag"/>
      <sheetName val="Priser övrigt"/>
      <sheetName val="Träningsschema"/>
      <sheetName val="Kontroll F1"/>
      <sheetName val="Kontroll Classic"/>
      <sheetName val="Att göra Mat"/>
      <sheetName val="Kom ihåg till 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C5">
            <v>80.849999999999994</v>
          </cell>
          <cell r="D5">
            <v>2</v>
          </cell>
          <cell r="J5">
            <v>81.150000000000006</v>
          </cell>
          <cell r="K5">
            <v>2</v>
          </cell>
          <cell r="Q5">
            <v>162</v>
          </cell>
          <cell r="R5">
            <v>2</v>
          </cell>
          <cell r="X5">
            <v>102.3</v>
          </cell>
          <cell r="Y5">
            <v>1</v>
          </cell>
        </row>
        <row r="6">
          <cell r="C6">
            <v>75.849999999999994</v>
          </cell>
          <cell r="D6">
            <v>8</v>
          </cell>
          <cell r="J6">
            <v>75.25</v>
          </cell>
          <cell r="K6">
            <v>10</v>
          </cell>
          <cell r="Q6">
            <v>151.1</v>
          </cell>
          <cell r="R6">
            <v>7</v>
          </cell>
          <cell r="X6">
            <v>99.95</v>
          </cell>
          <cell r="Y6">
            <v>2</v>
          </cell>
        </row>
        <row r="7">
          <cell r="C7">
            <v>77.05</v>
          </cell>
          <cell r="D7">
            <v>4</v>
          </cell>
          <cell r="J7">
            <v>75.849999999999994</v>
          </cell>
          <cell r="K7">
            <v>7</v>
          </cell>
          <cell r="Q7">
            <v>152.89999999999998</v>
          </cell>
          <cell r="R7">
            <v>6</v>
          </cell>
          <cell r="X7">
            <v>98.85</v>
          </cell>
          <cell r="Y7">
            <v>3</v>
          </cell>
        </row>
        <row r="8">
          <cell r="C8">
            <v>76.150000000000006</v>
          </cell>
          <cell r="D8">
            <v>6</v>
          </cell>
          <cell r="J8">
            <v>77.95</v>
          </cell>
          <cell r="K8">
            <v>4</v>
          </cell>
          <cell r="Q8">
            <v>154.10000000000002</v>
          </cell>
          <cell r="R8">
            <v>4</v>
          </cell>
          <cell r="X8">
            <v>98.8</v>
          </cell>
          <cell r="Y8">
            <v>4</v>
          </cell>
        </row>
        <row r="9">
          <cell r="C9">
            <v>71.599999999999994</v>
          </cell>
          <cell r="D9">
            <v>16</v>
          </cell>
          <cell r="J9">
            <v>71.3</v>
          </cell>
          <cell r="K9">
            <v>16</v>
          </cell>
          <cell r="Q9">
            <v>142.89999999999998</v>
          </cell>
          <cell r="R9">
            <v>16</v>
          </cell>
        </row>
        <row r="10">
          <cell r="C10">
            <v>71.849999999999994</v>
          </cell>
          <cell r="D10">
            <v>13</v>
          </cell>
          <cell r="J10">
            <v>76.150000000000006</v>
          </cell>
          <cell r="K10">
            <v>6</v>
          </cell>
          <cell r="Q10">
            <v>148</v>
          </cell>
          <cell r="R10">
            <v>11</v>
          </cell>
        </row>
        <row r="11">
          <cell r="C11">
            <v>74.8</v>
          </cell>
          <cell r="D11">
            <v>9</v>
          </cell>
          <cell r="J11">
            <v>72.7</v>
          </cell>
          <cell r="K11">
            <v>13</v>
          </cell>
          <cell r="Q11">
            <v>147.5</v>
          </cell>
          <cell r="R11">
            <v>12</v>
          </cell>
        </row>
        <row r="12">
          <cell r="C12">
            <v>74.75</v>
          </cell>
          <cell r="D12">
            <v>10</v>
          </cell>
          <cell r="J12">
            <v>75.8</v>
          </cell>
          <cell r="K12">
            <v>8</v>
          </cell>
          <cell r="Q12">
            <v>150.55000000000001</v>
          </cell>
          <cell r="R12">
            <v>8</v>
          </cell>
        </row>
        <row r="13">
          <cell r="C13">
            <v>62.65</v>
          </cell>
          <cell r="D13">
            <v>25</v>
          </cell>
          <cell r="J13">
            <v>7</v>
          </cell>
          <cell r="K13">
            <v>25</v>
          </cell>
          <cell r="Q13">
            <v>69.650000000000006</v>
          </cell>
          <cell r="R13">
            <v>25</v>
          </cell>
        </row>
        <row r="14">
          <cell r="C14">
            <v>73.650000000000006</v>
          </cell>
          <cell r="D14">
            <v>12</v>
          </cell>
          <cell r="J14">
            <v>74.900000000000006</v>
          </cell>
          <cell r="K14">
            <v>11</v>
          </cell>
          <cell r="Q14">
            <v>148.55000000000001</v>
          </cell>
          <cell r="R14">
            <v>10</v>
          </cell>
        </row>
        <row r="15">
          <cell r="C15">
            <v>78.8</v>
          </cell>
          <cell r="D15">
            <v>3</v>
          </cell>
          <cell r="J15">
            <v>78.599999999999994</v>
          </cell>
          <cell r="K15">
            <v>3</v>
          </cell>
          <cell r="Q15">
            <v>157.39999999999998</v>
          </cell>
          <cell r="R15">
            <v>3</v>
          </cell>
        </row>
        <row r="16">
          <cell r="C16">
            <v>71.150000000000006</v>
          </cell>
          <cell r="D16">
            <v>17</v>
          </cell>
          <cell r="J16">
            <v>71.849999999999994</v>
          </cell>
          <cell r="K16">
            <v>15</v>
          </cell>
          <cell r="Q16">
            <v>143</v>
          </cell>
          <cell r="R16">
            <v>15</v>
          </cell>
        </row>
        <row r="17">
          <cell r="C17">
            <v>64.5</v>
          </cell>
          <cell r="D17">
            <v>23</v>
          </cell>
          <cell r="J17">
            <v>64.2</v>
          </cell>
          <cell r="K17">
            <v>24</v>
          </cell>
          <cell r="Q17">
            <v>128.69999999999999</v>
          </cell>
          <cell r="R17">
            <v>24</v>
          </cell>
        </row>
        <row r="18">
          <cell r="C18">
            <v>81.05</v>
          </cell>
          <cell r="D18">
            <v>1</v>
          </cell>
          <cell r="J18">
            <v>81.8</v>
          </cell>
          <cell r="K18">
            <v>1</v>
          </cell>
          <cell r="Q18">
            <v>162.85</v>
          </cell>
          <cell r="R18">
            <v>1</v>
          </cell>
        </row>
        <row r="19">
          <cell r="C19">
            <v>71.7</v>
          </cell>
          <cell r="D19">
            <v>15</v>
          </cell>
          <cell r="J19">
            <v>69.8</v>
          </cell>
          <cell r="K19">
            <v>19</v>
          </cell>
          <cell r="Q19">
            <v>141.5</v>
          </cell>
          <cell r="R19">
            <v>19</v>
          </cell>
        </row>
        <row r="20">
          <cell r="C20">
            <v>68</v>
          </cell>
          <cell r="D20">
            <v>20</v>
          </cell>
          <cell r="J20">
            <v>68.45</v>
          </cell>
          <cell r="K20">
            <v>22</v>
          </cell>
          <cell r="Q20">
            <v>136.44999999999999</v>
          </cell>
          <cell r="R20">
            <v>21</v>
          </cell>
        </row>
        <row r="21">
          <cell r="C21">
            <v>67.900000000000006</v>
          </cell>
          <cell r="D21">
            <v>21</v>
          </cell>
          <cell r="J21">
            <v>75.8</v>
          </cell>
          <cell r="K21">
            <v>8</v>
          </cell>
          <cell r="Q21">
            <v>143.69999999999999</v>
          </cell>
          <cell r="R21">
            <v>14</v>
          </cell>
        </row>
        <row r="22">
          <cell r="C22">
            <v>76.150000000000006</v>
          </cell>
          <cell r="D22">
            <v>6</v>
          </cell>
          <cell r="J22">
            <v>76.8</v>
          </cell>
          <cell r="K22">
            <v>5</v>
          </cell>
          <cell r="Q22">
            <v>152.94999999999999</v>
          </cell>
          <cell r="R22">
            <v>5</v>
          </cell>
        </row>
        <row r="23">
          <cell r="C23">
            <v>71.8</v>
          </cell>
          <cell r="D23">
            <v>14</v>
          </cell>
          <cell r="J23">
            <v>70.2</v>
          </cell>
          <cell r="K23">
            <v>18</v>
          </cell>
          <cell r="Q23">
            <v>142</v>
          </cell>
          <cell r="R23">
            <v>17</v>
          </cell>
        </row>
        <row r="24">
          <cell r="C24">
            <v>66.55</v>
          </cell>
          <cell r="D24">
            <v>22</v>
          </cell>
          <cell r="J24">
            <v>68.650000000000006</v>
          </cell>
          <cell r="K24">
            <v>21</v>
          </cell>
          <cell r="Q24">
            <v>135.19999999999999</v>
          </cell>
          <cell r="R24">
            <v>22</v>
          </cell>
        </row>
        <row r="25">
          <cell r="C25">
            <v>73.849999999999994</v>
          </cell>
          <cell r="D25">
            <v>11</v>
          </cell>
          <cell r="J25">
            <v>73.099999999999994</v>
          </cell>
          <cell r="K25">
            <v>12</v>
          </cell>
          <cell r="Q25">
            <v>146.94999999999999</v>
          </cell>
          <cell r="R25">
            <v>13</v>
          </cell>
        </row>
        <row r="26">
          <cell r="C26">
            <v>69.849999999999994</v>
          </cell>
          <cell r="D26">
            <v>19</v>
          </cell>
          <cell r="J26">
            <v>69.55</v>
          </cell>
          <cell r="K26">
            <v>20</v>
          </cell>
          <cell r="Q26">
            <v>139.39999999999998</v>
          </cell>
          <cell r="R26">
            <v>20</v>
          </cell>
        </row>
        <row r="27">
          <cell r="C27">
            <v>76.849999999999994</v>
          </cell>
          <cell r="D27">
            <v>5</v>
          </cell>
          <cell r="J27">
            <v>72.650000000000006</v>
          </cell>
          <cell r="K27">
            <v>14</v>
          </cell>
          <cell r="Q27">
            <v>149.5</v>
          </cell>
          <cell r="R27">
            <v>9</v>
          </cell>
        </row>
        <row r="28">
          <cell r="C28">
            <v>70.900000000000006</v>
          </cell>
          <cell r="D28">
            <v>18</v>
          </cell>
          <cell r="J28">
            <v>70.95</v>
          </cell>
          <cell r="K28">
            <v>17</v>
          </cell>
          <cell r="Q28">
            <v>141.85000000000002</v>
          </cell>
          <cell r="R28">
            <v>18</v>
          </cell>
        </row>
        <row r="29">
          <cell r="C29">
            <v>63.7</v>
          </cell>
          <cell r="D29">
            <v>24</v>
          </cell>
          <cell r="J29">
            <v>65.75</v>
          </cell>
          <cell r="K29">
            <v>23</v>
          </cell>
          <cell r="Q29">
            <v>129.44999999999999</v>
          </cell>
          <cell r="R29">
            <v>23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7CB3F-53CC-4949-B899-E75B466E6AC9}">
  <dimension ref="A1:GK70"/>
  <sheetViews>
    <sheetView tabSelected="1" workbookViewId="0">
      <pane xSplit="1" topLeftCell="ER1" activePane="topRight" state="frozen"/>
      <selection pane="topRight" activeCell="FK8" sqref="FK8"/>
    </sheetView>
  </sheetViews>
  <sheetFormatPr defaultRowHeight="15" x14ac:dyDescent="0.25"/>
  <cols>
    <col min="1" max="1" width="28.42578125" customWidth="1"/>
    <col min="2" max="2" width="10.28515625" customWidth="1"/>
    <col min="10" max="10" width="11.5703125" customWidth="1"/>
    <col min="12" max="12" width="13" customWidth="1"/>
    <col min="13" max="13" width="11" customWidth="1"/>
    <col min="26" max="26" width="11" customWidth="1"/>
    <col min="27" max="27" width="28.5703125" customWidth="1"/>
    <col min="40" max="40" width="10.5703125" customWidth="1"/>
    <col min="41" max="41" width="29.140625" customWidth="1"/>
    <col min="42" max="51" width="10.5703125" customWidth="1"/>
    <col min="52" max="52" width="8.28515625" customWidth="1"/>
    <col min="53" max="64" width="10.5703125" customWidth="1"/>
    <col min="65" max="65" width="14.28515625" customWidth="1"/>
    <col min="66" max="69" width="10.5703125" customWidth="1"/>
    <col min="70" max="70" width="29.42578125" customWidth="1"/>
    <col min="71" max="98" width="10.5703125" customWidth="1"/>
    <col min="99" max="99" width="28.85546875" customWidth="1"/>
    <col min="100" max="112" width="10.5703125" customWidth="1"/>
    <col min="113" max="113" width="29.85546875" customWidth="1"/>
    <col min="114" max="118" width="10.5703125" customWidth="1"/>
    <col min="119" max="119" width="10.5703125" hidden="1" customWidth="1"/>
    <col min="120" max="126" width="10.5703125" customWidth="1"/>
    <col min="127" max="127" width="39.7109375" customWidth="1"/>
    <col min="128" max="136" width="10.5703125" customWidth="1"/>
    <col min="137" max="137" width="17.140625" customWidth="1"/>
    <col min="138" max="147" width="10.5703125" customWidth="1"/>
    <col min="175" max="175" width="11.85546875" customWidth="1"/>
    <col min="176" max="176" width="13.28515625" customWidth="1"/>
  </cols>
  <sheetData>
    <row r="1" spans="1:193" ht="39" customHeight="1" x14ac:dyDescent="0.25">
      <c r="A1" s="1"/>
      <c r="B1" s="27">
        <v>2019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13"/>
      <c r="O1" s="27">
        <v>2019</v>
      </c>
      <c r="P1" s="27"/>
      <c r="Q1" s="27"/>
      <c r="R1" s="27"/>
      <c r="S1" s="27"/>
      <c r="T1" s="27"/>
      <c r="U1" s="27"/>
      <c r="V1" s="27"/>
      <c r="W1" s="27"/>
      <c r="X1" s="27"/>
      <c r="Y1" s="27"/>
      <c r="Z1" s="13"/>
      <c r="AB1" s="27">
        <v>2020</v>
      </c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13"/>
      <c r="AO1" s="14"/>
      <c r="AP1" s="27">
        <v>2021</v>
      </c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13"/>
      <c r="BC1" s="14"/>
      <c r="BD1" s="14"/>
      <c r="BE1" s="27">
        <v>2021</v>
      </c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13"/>
      <c r="BR1" s="14"/>
      <c r="BS1" s="27">
        <v>2022</v>
      </c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13"/>
      <c r="CF1" s="14"/>
      <c r="CG1" s="14"/>
      <c r="CH1" s="27">
        <v>2022</v>
      </c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13"/>
      <c r="CU1" s="14"/>
      <c r="CV1" s="27">
        <v>2023</v>
      </c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13"/>
      <c r="DI1" s="14"/>
      <c r="DJ1" s="27">
        <v>2023</v>
      </c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13"/>
      <c r="DW1" s="13"/>
      <c r="DX1" s="27">
        <v>2024</v>
      </c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13"/>
      <c r="EK1" s="13"/>
      <c r="EL1" s="13"/>
      <c r="EM1" s="13"/>
      <c r="EN1" s="13"/>
      <c r="EO1" s="13"/>
      <c r="EP1" s="14"/>
      <c r="EQ1" s="14"/>
    </row>
    <row r="2" spans="1:193" ht="36" customHeight="1" x14ac:dyDescent="0.25">
      <c r="A2" s="7" t="s">
        <v>35</v>
      </c>
      <c r="B2" s="28" t="s">
        <v>25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13"/>
      <c r="O2" s="28" t="s">
        <v>38</v>
      </c>
      <c r="P2" s="28"/>
      <c r="Q2" s="28"/>
      <c r="R2" s="28"/>
      <c r="S2" s="28"/>
      <c r="T2" s="28"/>
      <c r="U2" s="28"/>
      <c r="V2" s="28"/>
      <c r="W2" s="28"/>
      <c r="X2" s="28"/>
      <c r="Y2" s="28"/>
      <c r="Z2" s="13"/>
      <c r="AB2" s="28" t="s">
        <v>38</v>
      </c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13"/>
      <c r="AO2" s="14"/>
      <c r="AP2" s="28" t="s">
        <v>25</v>
      </c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13"/>
      <c r="BC2" s="14"/>
      <c r="BD2" s="14"/>
      <c r="BE2" s="28" t="s">
        <v>66</v>
      </c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13"/>
      <c r="BR2" s="14"/>
      <c r="BS2" s="28" t="s">
        <v>92</v>
      </c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13"/>
      <c r="CF2" s="14"/>
      <c r="CG2" s="14"/>
      <c r="CH2" s="28" t="s">
        <v>25</v>
      </c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13"/>
      <c r="CU2" s="14"/>
      <c r="CV2" s="28" t="s">
        <v>121</v>
      </c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13"/>
      <c r="DI2" s="14"/>
      <c r="DJ2" s="28" t="s">
        <v>25</v>
      </c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13"/>
      <c r="DW2" s="13"/>
      <c r="DX2" s="28" t="s">
        <v>25</v>
      </c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13"/>
      <c r="EK2" s="13"/>
      <c r="EL2" s="13"/>
      <c r="EM2" s="13"/>
      <c r="EN2" s="13"/>
      <c r="EO2" s="13"/>
      <c r="EP2" s="14"/>
      <c r="EQ2" s="14"/>
    </row>
    <row r="3" spans="1:193" ht="36" customHeight="1" x14ac:dyDescent="0.25">
      <c r="A3" s="8">
        <v>46.54</v>
      </c>
      <c r="B3" s="29" t="s">
        <v>26</v>
      </c>
      <c r="C3" s="29"/>
      <c r="D3" s="29"/>
      <c r="E3" s="29" t="s">
        <v>29</v>
      </c>
      <c r="F3" s="29"/>
      <c r="G3" s="29"/>
      <c r="H3" s="2"/>
      <c r="I3" s="2"/>
      <c r="J3" s="2"/>
      <c r="K3" s="2"/>
      <c r="L3" s="2"/>
      <c r="M3" s="13"/>
      <c r="O3" s="29" t="s">
        <v>26</v>
      </c>
      <c r="P3" s="29"/>
      <c r="Q3" s="29"/>
      <c r="R3" s="29" t="s">
        <v>29</v>
      </c>
      <c r="S3" s="29"/>
      <c r="T3" s="29"/>
      <c r="U3" s="2"/>
      <c r="V3" s="2"/>
      <c r="W3" s="2"/>
      <c r="X3" s="2"/>
      <c r="Y3" s="2"/>
      <c r="Z3" s="13"/>
      <c r="AB3" s="29" t="s">
        <v>26</v>
      </c>
      <c r="AC3" s="29"/>
      <c r="AD3" s="29"/>
      <c r="AE3" s="29" t="s">
        <v>29</v>
      </c>
      <c r="AF3" s="29"/>
      <c r="AG3" s="29"/>
      <c r="AH3" s="2"/>
      <c r="AI3" s="2"/>
      <c r="AJ3" s="2"/>
      <c r="AK3" s="2"/>
      <c r="AL3" s="2"/>
      <c r="AM3" s="2"/>
      <c r="AN3" s="13"/>
      <c r="AO3" s="14"/>
      <c r="AP3" s="29" t="s">
        <v>26</v>
      </c>
      <c r="AQ3" s="29"/>
      <c r="AR3" s="29"/>
      <c r="AS3" s="29" t="s">
        <v>29</v>
      </c>
      <c r="AT3" s="29"/>
      <c r="AU3" s="29"/>
      <c r="AV3" s="2"/>
      <c r="AW3" s="2"/>
      <c r="AX3" s="2"/>
      <c r="AY3" s="2"/>
      <c r="AZ3" s="2"/>
      <c r="BA3" s="2"/>
      <c r="BB3" s="13"/>
      <c r="BC3" s="14"/>
      <c r="BD3" s="14"/>
      <c r="BE3" s="29" t="s">
        <v>26</v>
      </c>
      <c r="BF3" s="29"/>
      <c r="BG3" s="29"/>
      <c r="BH3" s="29" t="s">
        <v>29</v>
      </c>
      <c r="BI3" s="29"/>
      <c r="BJ3" s="29"/>
      <c r="BK3" s="2"/>
      <c r="BL3" s="2"/>
      <c r="BM3" s="2"/>
      <c r="BN3" s="2"/>
      <c r="BO3" s="2"/>
      <c r="BP3" s="2"/>
      <c r="BQ3" s="13"/>
      <c r="BR3" s="14"/>
      <c r="BS3" s="29" t="s">
        <v>26</v>
      </c>
      <c r="BT3" s="29"/>
      <c r="BU3" s="29"/>
      <c r="BV3" s="29" t="s">
        <v>29</v>
      </c>
      <c r="BW3" s="29"/>
      <c r="BX3" s="29"/>
      <c r="BY3" s="2"/>
      <c r="BZ3" s="2"/>
      <c r="CA3" s="2"/>
      <c r="CB3" s="2"/>
      <c r="CC3" s="2"/>
      <c r="CD3" s="2"/>
      <c r="CE3" s="13"/>
      <c r="CF3" s="14"/>
      <c r="CG3" s="14"/>
      <c r="CH3" s="29" t="s">
        <v>26</v>
      </c>
      <c r="CI3" s="29"/>
      <c r="CJ3" s="29"/>
      <c r="CK3" s="29" t="s">
        <v>29</v>
      </c>
      <c r="CL3" s="29"/>
      <c r="CM3" s="29"/>
      <c r="CN3" s="2"/>
      <c r="CO3" s="2"/>
      <c r="CP3" s="2"/>
      <c r="CQ3" s="2"/>
      <c r="CR3" s="2"/>
      <c r="CS3" s="2"/>
      <c r="CT3" s="13"/>
      <c r="CU3" s="14"/>
      <c r="CV3" s="29" t="s">
        <v>26</v>
      </c>
      <c r="CW3" s="29"/>
      <c r="CX3" s="29"/>
      <c r="CY3" s="29" t="s">
        <v>29</v>
      </c>
      <c r="CZ3" s="29"/>
      <c r="DA3" s="29"/>
      <c r="DB3" s="2"/>
      <c r="DC3" s="2"/>
      <c r="DD3" s="2"/>
      <c r="DE3" s="2"/>
      <c r="DF3" s="2"/>
      <c r="DG3" s="2"/>
      <c r="DH3" s="13"/>
      <c r="DI3" s="14"/>
      <c r="DJ3" s="29" t="s">
        <v>26</v>
      </c>
      <c r="DK3" s="29"/>
      <c r="DL3" s="29"/>
      <c r="DM3" s="29" t="s">
        <v>29</v>
      </c>
      <c r="DN3" s="29"/>
      <c r="DO3" s="29"/>
      <c r="DP3" s="2"/>
      <c r="DQ3" s="2"/>
      <c r="DR3" s="2"/>
      <c r="DS3" s="2"/>
      <c r="DT3" s="2"/>
      <c r="DU3" s="2"/>
      <c r="DV3" s="13"/>
      <c r="DW3" s="13"/>
      <c r="DX3" s="29" t="s">
        <v>26</v>
      </c>
      <c r="DY3" s="29"/>
      <c r="DZ3" s="29"/>
      <c r="EA3" s="29" t="s">
        <v>29</v>
      </c>
      <c r="EB3" s="29"/>
      <c r="EC3" s="29"/>
      <c r="ED3" s="2"/>
      <c r="EE3" s="2"/>
      <c r="EF3" s="2"/>
      <c r="EG3" s="2"/>
      <c r="EH3" s="2"/>
      <c r="EI3" s="2"/>
      <c r="EJ3" s="13"/>
      <c r="EK3" s="13"/>
      <c r="EL3" s="13"/>
      <c r="EM3" s="13"/>
      <c r="EN3" s="13"/>
      <c r="EO3" s="13"/>
      <c r="EP3" s="14"/>
      <c r="EQ3" s="14"/>
      <c r="FU3" s="30" t="s">
        <v>25</v>
      </c>
      <c r="FV3" s="30"/>
      <c r="FW3" s="30"/>
      <c r="FX3" s="30"/>
      <c r="FY3" s="30"/>
      <c r="FZ3" s="30"/>
      <c r="GA3" s="26"/>
      <c r="GB3" s="26"/>
      <c r="GC3" s="26"/>
      <c r="GD3" s="26"/>
      <c r="GE3" s="8"/>
      <c r="GF3" s="30" t="s">
        <v>66</v>
      </c>
      <c r="GG3" s="30"/>
      <c r="GH3" s="30"/>
      <c r="GI3" s="30"/>
      <c r="GJ3" s="30"/>
      <c r="GK3" s="30"/>
    </row>
    <row r="4" spans="1:193" ht="36" customHeight="1" x14ac:dyDescent="0.25">
      <c r="A4" s="1" t="s">
        <v>0</v>
      </c>
      <c r="B4" s="5" t="s">
        <v>33</v>
      </c>
      <c r="C4" s="3" t="s">
        <v>27</v>
      </c>
      <c r="D4" s="3" t="s">
        <v>28</v>
      </c>
      <c r="E4" s="5" t="s">
        <v>34</v>
      </c>
      <c r="F4" s="3" t="s">
        <v>27</v>
      </c>
      <c r="G4" s="3" t="s">
        <v>28</v>
      </c>
      <c r="H4" s="5" t="s">
        <v>30</v>
      </c>
      <c r="I4" s="5" t="s">
        <v>31</v>
      </c>
      <c r="J4" s="6" t="s">
        <v>32</v>
      </c>
      <c r="K4" s="5" t="s">
        <v>36</v>
      </c>
      <c r="L4" s="5" t="s">
        <v>37</v>
      </c>
      <c r="M4" s="13" t="s">
        <v>54</v>
      </c>
      <c r="O4" s="5" t="s">
        <v>33</v>
      </c>
      <c r="P4" s="3" t="s">
        <v>27</v>
      </c>
      <c r="Q4" s="3" t="s">
        <v>28</v>
      </c>
      <c r="R4" s="5" t="s">
        <v>34</v>
      </c>
      <c r="S4" s="3" t="s">
        <v>27</v>
      </c>
      <c r="T4" s="3" t="s">
        <v>28</v>
      </c>
      <c r="U4" s="5" t="s">
        <v>30</v>
      </c>
      <c r="V4" s="6" t="s">
        <v>42</v>
      </c>
      <c r="W4" s="6" t="s">
        <v>32</v>
      </c>
      <c r="X4" s="5" t="s">
        <v>36</v>
      </c>
      <c r="Y4" s="5" t="s">
        <v>37</v>
      </c>
      <c r="Z4" s="13" t="s">
        <v>54</v>
      </c>
      <c r="AB4" s="5" t="s">
        <v>33</v>
      </c>
      <c r="AC4" s="3" t="s">
        <v>27</v>
      </c>
      <c r="AD4" s="3" t="s">
        <v>28</v>
      </c>
      <c r="AE4" s="5" t="s">
        <v>34</v>
      </c>
      <c r="AF4" s="3" t="s">
        <v>27</v>
      </c>
      <c r="AG4" s="3" t="s">
        <v>28</v>
      </c>
      <c r="AH4" s="5" t="s">
        <v>30</v>
      </c>
      <c r="AI4" s="6" t="s">
        <v>42</v>
      </c>
      <c r="AJ4" s="6" t="s">
        <v>32</v>
      </c>
      <c r="AK4" s="6" t="s">
        <v>41</v>
      </c>
      <c r="AL4" s="5" t="s">
        <v>36</v>
      </c>
      <c r="AM4" s="5" t="s">
        <v>37</v>
      </c>
      <c r="AN4" s="13" t="s">
        <v>54</v>
      </c>
      <c r="AO4" s="14"/>
      <c r="AP4" s="5" t="s">
        <v>33</v>
      </c>
      <c r="AQ4" s="3" t="s">
        <v>27</v>
      </c>
      <c r="AR4" s="3" t="s">
        <v>28</v>
      </c>
      <c r="AS4" s="5" t="s">
        <v>34</v>
      </c>
      <c r="AT4" s="3" t="s">
        <v>27</v>
      </c>
      <c r="AU4" s="3" t="s">
        <v>28</v>
      </c>
      <c r="AV4" s="5" t="s">
        <v>30</v>
      </c>
      <c r="AW4" s="6" t="s">
        <v>42</v>
      </c>
      <c r="AX4" s="6" t="s">
        <v>32</v>
      </c>
      <c r="AY4" s="6" t="s">
        <v>41</v>
      </c>
      <c r="AZ4" s="5" t="s">
        <v>36</v>
      </c>
      <c r="BA4" s="5" t="s">
        <v>37</v>
      </c>
      <c r="BB4" s="13" t="s">
        <v>54</v>
      </c>
      <c r="BC4" s="14"/>
      <c r="BD4" s="14"/>
      <c r="BE4" s="5" t="s">
        <v>33</v>
      </c>
      <c r="BF4" s="3" t="s">
        <v>27</v>
      </c>
      <c r="BG4" s="3" t="s">
        <v>28</v>
      </c>
      <c r="BH4" s="5" t="s">
        <v>34</v>
      </c>
      <c r="BI4" s="3" t="s">
        <v>27</v>
      </c>
      <c r="BJ4" s="3" t="s">
        <v>28</v>
      </c>
      <c r="BK4" s="5" t="s">
        <v>30</v>
      </c>
      <c r="BL4" s="6" t="s">
        <v>42</v>
      </c>
      <c r="BM4" s="6" t="s">
        <v>32</v>
      </c>
      <c r="BN4" s="6" t="s">
        <v>41</v>
      </c>
      <c r="BO4" s="5" t="s">
        <v>36</v>
      </c>
      <c r="BP4" s="5" t="s">
        <v>37</v>
      </c>
      <c r="BQ4" s="13" t="s">
        <v>54</v>
      </c>
      <c r="BR4" s="14"/>
      <c r="BS4" s="5" t="s">
        <v>33</v>
      </c>
      <c r="BT4" s="3" t="s">
        <v>27</v>
      </c>
      <c r="BU4" s="3" t="s">
        <v>28</v>
      </c>
      <c r="BV4" s="5" t="s">
        <v>34</v>
      </c>
      <c r="BW4" s="3" t="s">
        <v>27</v>
      </c>
      <c r="BX4" s="3" t="s">
        <v>28</v>
      </c>
      <c r="BY4" s="5" t="s">
        <v>30</v>
      </c>
      <c r="BZ4" s="6" t="s">
        <v>97</v>
      </c>
      <c r="CA4" s="6" t="s">
        <v>32</v>
      </c>
      <c r="CB4" s="6" t="s">
        <v>41</v>
      </c>
      <c r="CC4" s="5" t="s">
        <v>36</v>
      </c>
      <c r="CD4" s="5" t="s">
        <v>37</v>
      </c>
      <c r="CE4" s="13" t="s">
        <v>54</v>
      </c>
      <c r="CF4" s="14"/>
      <c r="CG4" s="14"/>
      <c r="CH4" s="5" t="s">
        <v>33</v>
      </c>
      <c r="CI4" s="3" t="s">
        <v>27</v>
      </c>
      <c r="CJ4" s="3" t="s">
        <v>28</v>
      </c>
      <c r="CK4" s="5" t="s">
        <v>34</v>
      </c>
      <c r="CL4" s="3" t="s">
        <v>27</v>
      </c>
      <c r="CM4" s="3" t="s">
        <v>28</v>
      </c>
      <c r="CN4" s="5" t="s">
        <v>30</v>
      </c>
      <c r="CO4" s="6" t="s">
        <v>97</v>
      </c>
      <c r="CP4" s="6" t="s">
        <v>32</v>
      </c>
      <c r="CQ4" s="6" t="s">
        <v>41</v>
      </c>
      <c r="CR4" s="5" t="s">
        <v>36</v>
      </c>
      <c r="CS4" s="5" t="s">
        <v>37</v>
      </c>
      <c r="CT4" s="13" t="s">
        <v>54</v>
      </c>
      <c r="CU4" s="14"/>
      <c r="CV4" s="5" t="s">
        <v>33</v>
      </c>
      <c r="CW4" s="3" t="s">
        <v>27</v>
      </c>
      <c r="CX4" s="3" t="s">
        <v>28</v>
      </c>
      <c r="CY4" s="5" t="s">
        <v>34</v>
      </c>
      <c r="CZ4" s="3" t="s">
        <v>27</v>
      </c>
      <c r="DA4" s="3" t="s">
        <v>28</v>
      </c>
      <c r="DB4" s="5" t="s">
        <v>30</v>
      </c>
      <c r="DC4" s="6" t="s">
        <v>97</v>
      </c>
      <c r="DD4" s="6" t="s">
        <v>32</v>
      </c>
      <c r="DE4" s="6" t="s">
        <v>41</v>
      </c>
      <c r="DF4" s="5" t="s">
        <v>36</v>
      </c>
      <c r="DG4" s="5" t="s">
        <v>37</v>
      </c>
      <c r="DH4" s="13" t="s">
        <v>54</v>
      </c>
      <c r="DI4" s="14"/>
      <c r="DJ4" s="5" t="s">
        <v>33</v>
      </c>
      <c r="DK4" s="3" t="s">
        <v>27</v>
      </c>
      <c r="DL4" s="3" t="s">
        <v>28</v>
      </c>
      <c r="DM4" s="5" t="s">
        <v>34</v>
      </c>
      <c r="DN4" s="3" t="s">
        <v>27</v>
      </c>
      <c r="DO4" s="3" t="s">
        <v>28</v>
      </c>
      <c r="DP4" s="5" t="s">
        <v>30</v>
      </c>
      <c r="DQ4" s="6" t="s">
        <v>97</v>
      </c>
      <c r="DR4" s="6" t="s">
        <v>32</v>
      </c>
      <c r="DS4" s="6" t="s">
        <v>41</v>
      </c>
      <c r="DT4" s="5" t="s">
        <v>36</v>
      </c>
      <c r="DU4" s="5" t="s">
        <v>37</v>
      </c>
      <c r="DV4" s="13" t="s">
        <v>54</v>
      </c>
      <c r="DW4" s="13"/>
      <c r="DX4" s="5" t="s">
        <v>33</v>
      </c>
      <c r="DY4" s="3" t="s">
        <v>27</v>
      </c>
      <c r="DZ4" s="3" t="s">
        <v>28</v>
      </c>
      <c r="EA4" s="5" t="s">
        <v>34</v>
      </c>
      <c r="EB4" s="3" t="s">
        <v>27</v>
      </c>
      <c r="EC4" s="3" t="s">
        <v>28</v>
      </c>
      <c r="ED4" s="5" t="s">
        <v>30</v>
      </c>
      <c r="EE4" s="6" t="s">
        <v>97</v>
      </c>
      <c r="EF4" s="6" t="s">
        <v>32</v>
      </c>
      <c r="EG4" s="6" t="s">
        <v>41</v>
      </c>
      <c r="EH4" s="5" t="s">
        <v>36</v>
      </c>
      <c r="EI4" s="5" t="s">
        <v>37</v>
      </c>
      <c r="EJ4" s="13" t="s">
        <v>54</v>
      </c>
      <c r="EK4" s="13"/>
      <c r="EL4" s="13"/>
      <c r="EM4" s="13"/>
      <c r="EN4" s="13"/>
      <c r="EO4" s="13"/>
      <c r="EP4" s="14"/>
      <c r="EQ4" s="14"/>
      <c r="ES4" s="11" t="s">
        <v>50</v>
      </c>
      <c r="ET4" s="11" t="s">
        <v>51</v>
      </c>
      <c r="EU4" s="11" t="s">
        <v>52</v>
      </c>
      <c r="EV4" s="11" t="s">
        <v>53</v>
      </c>
      <c r="EX4" s="11" t="s">
        <v>74</v>
      </c>
      <c r="EY4" s="11" t="s">
        <v>75</v>
      </c>
      <c r="EZ4" s="11" t="s">
        <v>93</v>
      </c>
      <c r="FA4" s="11" t="s">
        <v>128</v>
      </c>
      <c r="FB4" s="11" t="s">
        <v>76</v>
      </c>
      <c r="FC4" s="11" t="s">
        <v>77</v>
      </c>
      <c r="FD4" s="11" t="s">
        <v>78</v>
      </c>
      <c r="FE4" s="11" t="s">
        <v>79</v>
      </c>
      <c r="FF4" s="11" t="s">
        <v>80</v>
      </c>
      <c r="FG4" s="11" t="s">
        <v>94</v>
      </c>
      <c r="FH4" s="11" t="s">
        <v>95</v>
      </c>
      <c r="FI4" s="11" t="s">
        <v>127</v>
      </c>
      <c r="FJ4" s="11" t="s">
        <v>126</v>
      </c>
      <c r="FK4" s="11" t="s">
        <v>134</v>
      </c>
      <c r="FL4" s="24"/>
      <c r="FM4" s="11" t="s">
        <v>82</v>
      </c>
      <c r="FN4" s="11" t="s">
        <v>83</v>
      </c>
      <c r="FO4" s="11" t="s">
        <v>84</v>
      </c>
      <c r="FP4" s="11" t="s">
        <v>96</v>
      </c>
      <c r="FQ4" s="11" t="s">
        <v>98</v>
      </c>
      <c r="FS4" s="11" t="s">
        <v>85</v>
      </c>
      <c r="FT4" s="24"/>
      <c r="FU4" s="11" t="s">
        <v>108</v>
      </c>
      <c r="FV4" s="11" t="s">
        <v>111</v>
      </c>
      <c r="FW4" s="11" t="s">
        <v>109</v>
      </c>
      <c r="FX4" s="11" t="s">
        <v>112</v>
      </c>
      <c r="FY4" s="11" t="s">
        <v>110</v>
      </c>
      <c r="FZ4" s="11" t="s">
        <v>113</v>
      </c>
      <c r="GA4" s="11" t="s">
        <v>129</v>
      </c>
      <c r="GB4" s="11" t="s">
        <v>130</v>
      </c>
      <c r="GC4" s="11" t="s">
        <v>135</v>
      </c>
      <c r="GD4" s="11" t="s">
        <v>136</v>
      </c>
      <c r="GE4" s="24"/>
      <c r="GF4" s="11" t="s">
        <v>77</v>
      </c>
      <c r="GG4" s="11" t="s">
        <v>111</v>
      </c>
      <c r="GH4" s="11" t="s">
        <v>114</v>
      </c>
      <c r="GI4" s="11" t="s">
        <v>115</v>
      </c>
      <c r="GJ4" s="11" t="s">
        <v>116</v>
      </c>
      <c r="GK4" s="11" t="s">
        <v>112</v>
      </c>
    </row>
    <row r="5" spans="1:193" x14ac:dyDescent="0.25">
      <c r="A5" t="s">
        <v>24</v>
      </c>
      <c r="B5" s="4">
        <f>'[1]NSR Classic'!E5</f>
        <v>72.2</v>
      </c>
      <c r="C5" s="4">
        <f>'[1]NSR Classic'!F5</f>
        <v>7</v>
      </c>
      <c r="D5" s="4">
        <f>'[1]NSR Classic'!G5</f>
        <v>110</v>
      </c>
      <c r="E5" s="4">
        <f>'[1]NSR Classic'!E42</f>
        <v>70.400000000000006</v>
      </c>
      <c r="F5" s="4">
        <f>'[1]NSR Classic'!F42</f>
        <v>13</v>
      </c>
      <c r="G5" s="4">
        <f>'[1]NSR Classic'!G42</f>
        <v>61</v>
      </c>
      <c r="H5" s="4">
        <f>B5+E5</f>
        <v>142.60000000000002</v>
      </c>
      <c r="I5" s="4">
        <f>'[1]NSR Classic'!F79</f>
        <v>8</v>
      </c>
      <c r="J5" s="4">
        <f>'[1]NSR Classic'!G79</f>
        <v>171</v>
      </c>
      <c r="K5" s="4"/>
      <c r="L5" s="9">
        <f>(B5+E5+K5)*$A$3</f>
        <v>6636.6040000000012</v>
      </c>
      <c r="M5" s="4">
        <v>8</v>
      </c>
      <c r="O5">
        <f>'[1]NSR GT3'!E5</f>
        <v>69.599999999999994</v>
      </c>
      <c r="P5">
        <f>'[1]NSR GT3'!F5</f>
        <v>12</v>
      </c>
      <c r="Q5">
        <f>'[1]NSR GT3'!G5</f>
        <v>64</v>
      </c>
      <c r="R5">
        <f>'[1]NSR GT3'!E42</f>
        <v>71.3</v>
      </c>
      <c r="S5">
        <f>'[1]NSR GT3'!F42</f>
        <v>10</v>
      </c>
      <c r="T5">
        <f>'[1]NSR GT3'!G42</f>
        <v>70</v>
      </c>
      <c r="U5">
        <f>O5+R5</f>
        <v>140.89999999999998</v>
      </c>
      <c r="V5">
        <f>'[1]NSR GT3'!F79</f>
        <v>12</v>
      </c>
      <c r="W5">
        <f>Q5+T5</f>
        <v>134</v>
      </c>
      <c r="Y5" s="9">
        <f>(O5+R5+X5)*$A$3</f>
        <v>6557.485999999999</v>
      </c>
      <c r="Z5" s="4">
        <v>12</v>
      </c>
      <c r="AA5" t="str">
        <f>A5</f>
        <v>Tomas "Indianen" Nilsson</v>
      </c>
      <c r="AB5">
        <f>'[2]NSR GT3'!E29</f>
        <v>73.75</v>
      </c>
      <c r="AC5">
        <f>'[2]NSR GT3'!F29</f>
        <v>11</v>
      </c>
      <c r="AD5">
        <f>'[2]NSR GT3'!G29</f>
        <v>67</v>
      </c>
      <c r="AE5">
        <f>'[2]NSR GT3'!E66</f>
        <v>74.849999999999994</v>
      </c>
      <c r="AF5">
        <f>'[2]NSR GT3'!F66</f>
        <v>10</v>
      </c>
      <c r="AG5">
        <f>'[2]NSR GT3'!G66</f>
        <v>70</v>
      </c>
      <c r="AH5">
        <f>AB5+AE5</f>
        <v>148.6</v>
      </c>
      <c r="AI5">
        <f>'[2]NSR GT3'!F103</f>
        <v>11</v>
      </c>
      <c r="AJ5">
        <f>AD5+AG5</f>
        <v>137</v>
      </c>
      <c r="AM5" s="10">
        <f>(AB5+AE5+AL5)*$A$3</f>
        <v>6915.8440000000001</v>
      </c>
      <c r="AN5" s="4">
        <v>11</v>
      </c>
      <c r="AO5" s="4" t="str">
        <f>A5</f>
        <v>Tomas "Indianen" Nilsson</v>
      </c>
      <c r="AP5" s="15">
        <f>'[3]NSR Classic'!E$26</f>
        <v>70.900000000000006</v>
      </c>
      <c r="AQ5" s="4">
        <f>'[3]NSR Classic'!F$26</f>
        <v>19</v>
      </c>
      <c r="AR5" s="4">
        <f>'[3]NSR Classic'!G$26</f>
        <v>47</v>
      </c>
      <c r="AS5" s="15">
        <f>'[3]NSR Classic'!E63</f>
        <v>77</v>
      </c>
      <c r="AT5" s="10">
        <f>'[3]NSR Classic'!F63</f>
        <v>4</v>
      </c>
      <c r="AU5" s="10">
        <f>'[3]NSR Classic'!G63</f>
        <v>165</v>
      </c>
      <c r="AV5" s="15">
        <f>AP5+AS5</f>
        <v>147.9</v>
      </c>
      <c r="AW5" s="17">
        <f>'[3]NSR Classic'!F100</f>
        <v>8</v>
      </c>
      <c r="AX5" s="17">
        <f>'[3]NSR Classic'!G100</f>
        <v>212</v>
      </c>
      <c r="AY5" s="4"/>
      <c r="AZ5" s="4"/>
      <c r="BA5" s="10">
        <f>(AP5+AS5+AZ5)*$A$3</f>
        <v>6883.2660000000005</v>
      </c>
      <c r="BB5" s="4">
        <v>8</v>
      </c>
      <c r="BC5" s="4"/>
      <c r="BD5" s="4"/>
      <c r="BE5" s="19"/>
      <c r="BF5" s="10"/>
      <c r="BG5" s="10"/>
      <c r="BH5" s="15"/>
      <c r="BI5" s="4"/>
      <c r="BJ5" s="4"/>
      <c r="BK5" s="4"/>
      <c r="BL5" s="17"/>
      <c r="BM5" s="4"/>
      <c r="BN5" s="4"/>
      <c r="BO5" s="15"/>
      <c r="BP5" s="4"/>
      <c r="BQ5" s="17"/>
      <c r="BR5" s="4" t="str">
        <f>A5</f>
        <v>Tomas "Indianen" Nilsson</v>
      </c>
      <c r="BS5" s="15">
        <f>'[4]NSR F1'!E11</f>
        <v>76.400000000000006</v>
      </c>
      <c r="BT5" s="20">
        <f>'[4]NSR F1'!$F$11</f>
        <v>9</v>
      </c>
      <c r="BU5" s="15">
        <f>'[4]NSR F1'!$G$11</f>
        <v>80</v>
      </c>
      <c r="BV5" s="15">
        <f>'[4]NSR F1'!$E$48</f>
        <v>78.5</v>
      </c>
      <c r="BW5" s="10">
        <f>'[4]NSR F1'!$F$48</f>
        <v>8</v>
      </c>
      <c r="BX5" s="15">
        <f>'[4]NSR F1'!$G$48</f>
        <v>95</v>
      </c>
      <c r="BY5" s="15">
        <f>BS5+BV5</f>
        <v>154.9</v>
      </c>
      <c r="BZ5" s="17">
        <f>'[4]NSR F1'!$F$48</f>
        <v>8</v>
      </c>
      <c r="CA5" s="17">
        <f>'[4]NSR F1'!$G$85</f>
        <v>175</v>
      </c>
      <c r="CB5" s="4"/>
      <c r="CC5" s="4"/>
      <c r="CD5" s="10">
        <f>(BS5+BV5+CC5)*$A$3</f>
        <v>7209.0460000000003</v>
      </c>
      <c r="CE5" s="4">
        <v>9</v>
      </c>
      <c r="CF5" s="17"/>
      <c r="CG5" s="17"/>
      <c r="CH5" s="15">
        <f>'[4]NSR Classic'!$E$11</f>
        <v>75.2</v>
      </c>
      <c r="CI5" s="10">
        <f>'[4]NSR Classic'!$F$11</f>
        <v>15</v>
      </c>
      <c r="CJ5" s="10">
        <f>'[4]NSR Classic'!$G$11</f>
        <v>55</v>
      </c>
      <c r="CK5" s="15">
        <f>'[4]NSR Classic'!$E$48</f>
        <v>74.650000000000006</v>
      </c>
      <c r="CL5" s="10">
        <f>'[4]NSR Classic'!$F$48</f>
        <v>14</v>
      </c>
      <c r="CM5" s="10">
        <f>'[4]NSR Classic'!$G$48</f>
        <v>58</v>
      </c>
      <c r="CN5" s="15">
        <f t="shared" ref="CN5:CN12" si="0">CH5+CK5</f>
        <v>149.85000000000002</v>
      </c>
      <c r="CO5" s="17">
        <f>'[5]NSR Classic'!$F$85</f>
        <v>16</v>
      </c>
      <c r="CP5" s="17">
        <f>'[5]NSR Classic'!$G$85</f>
        <v>113</v>
      </c>
      <c r="CQ5" s="4"/>
      <c r="CR5" s="4"/>
      <c r="CS5" s="10">
        <f>(CH5+CK5+CR5)*$A$3</f>
        <v>6974.0190000000011</v>
      </c>
      <c r="CT5" s="17">
        <v>16</v>
      </c>
      <c r="CU5" s="4" t="str">
        <f>A5</f>
        <v>Tomas "Indianen" Nilsson</v>
      </c>
      <c r="CV5" s="15">
        <f>'[6]NSR Lördag 2023'!$C$7</f>
        <v>62.7</v>
      </c>
      <c r="CW5" s="4">
        <f>'[6]NSR Lördag 2023'!$D$7</f>
        <v>23</v>
      </c>
      <c r="CX5" s="4"/>
      <c r="CY5" s="4">
        <f>'[6]NSR Lördag 2023'!$J$7</f>
        <v>78.75</v>
      </c>
      <c r="CZ5" s="4">
        <f>'[6]NSR Lördag 2023'!$K$7</f>
        <v>10</v>
      </c>
      <c r="DA5" s="4"/>
      <c r="DB5" s="4">
        <f>'[6]NSR Lördag 2023'!$Q$7</f>
        <v>141.44999999999999</v>
      </c>
      <c r="DC5" s="4">
        <f>'[6]NSR Lördag 2023'!$R$7</f>
        <v>19</v>
      </c>
      <c r="DD5" s="17"/>
      <c r="DE5" s="4"/>
      <c r="DF5" s="4"/>
      <c r="DG5" s="10">
        <f>(CV5+CY5+DF5)*$A$3</f>
        <v>6583.0829999999996</v>
      </c>
      <c r="DH5" s="4">
        <f>DC5</f>
        <v>19</v>
      </c>
      <c r="DI5" s="17"/>
      <c r="DJ5" s="15">
        <f>'[6]NSR Söndag 2023'!$C$7</f>
        <v>74.55</v>
      </c>
      <c r="DK5" s="4">
        <f>'[6]NSR Söndag 2023'!$D$7</f>
        <v>11</v>
      </c>
      <c r="DL5" s="15"/>
      <c r="DM5" s="15">
        <f>'[6]NSR Söndag 2023'!$J$7</f>
        <v>66.7</v>
      </c>
      <c r="DN5" s="4">
        <f>'[6]NSR Söndag 2023'!$K$7</f>
        <v>22</v>
      </c>
      <c r="DO5" s="15"/>
      <c r="DP5" s="15">
        <f>'[6]NSR Söndag 2023'!$Q$7</f>
        <v>141.25</v>
      </c>
      <c r="DQ5" s="4">
        <f>'[6]NSR Söndag 2023'!$R$7</f>
        <v>16</v>
      </c>
      <c r="DR5" s="17"/>
      <c r="DS5" s="4"/>
      <c r="DT5" s="17"/>
      <c r="DU5" s="10">
        <f>(DJ5+DM5+DT5)*$A$3</f>
        <v>6573.7749999999996</v>
      </c>
      <c r="DV5" s="17">
        <f>'[6]NSR Söndag 2023'!$R$7</f>
        <v>16</v>
      </c>
      <c r="DW5" s="17" t="str">
        <f>A5</f>
        <v>Tomas "Indianen" Nilsson</v>
      </c>
      <c r="DX5" s="17">
        <f>'[8]NSR Lördag 2023'!$C$13</f>
        <v>62.65</v>
      </c>
      <c r="DY5" s="17">
        <f>'[8]NSR Lördag 2023'!$D$13</f>
        <v>25</v>
      </c>
      <c r="DZ5" s="17"/>
      <c r="EA5" s="17">
        <f>'[8]NSR Lördag 2023'!$J$13</f>
        <v>7</v>
      </c>
      <c r="EB5" s="17">
        <f>'[8]NSR Lördag 2023'!$K$13</f>
        <v>25</v>
      </c>
      <c r="EC5" s="17"/>
      <c r="ED5" s="17">
        <f>'[8]NSR Lördag 2023'!$Q$13</f>
        <v>69.650000000000006</v>
      </c>
      <c r="EE5" s="17">
        <f>'[8]NSR Lördag 2023'!$R$13</f>
        <v>25</v>
      </c>
      <c r="EF5" s="17"/>
      <c r="EG5" s="17"/>
      <c r="EH5" s="17"/>
      <c r="EI5" s="10">
        <f>(DX5+EA5+EH5)*$A$3</f>
        <v>3241.5110000000004</v>
      </c>
      <c r="EJ5" s="17">
        <f>'[8]NSR Lördag 2023'!$R$13</f>
        <v>25</v>
      </c>
      <c r="EK5" s="17"/>
      <c r="EL5" s="17"/>
      <c r="EM5" s="17"/>
      <c r="EN5" s="17"/>
      <c r="EO5" s="17"/>
      <c r="EP5" s="17"/>
      <c r="EQ5" s="17"/>
      <c r="ES5" s="15">
        <f>H5+K5+U5+X5+AH5+AL5+AV5+AZ5+BK5+BO5+BS5++BV5+CC5+CH5+CK5+CR5+CV5+CY5+DF5+DJ5+DM5+DT5+DX5+EA5+EH5</f>
        <v>1237.1000000000001</v>
      </c>
      <c r="ET5" s="10">
        <f>ES5*$A$3</f>
        <v>57574.634000000005</v>
      </c>
      <c r="EU5" s="12">
        <f>ET5/1000</f>
        <v>57.574634000000003</v>
      </c>
      <c r="EV5">
        <f>J5+W5+AJ5+AX5+BM5+CA5+CP5</f>
        <v>942</v>
      </c>
      <c r="EX5" s="4">
        <v>8</v>
      </c>
      <c r="EY5" s="4">
        <v>11</v>
      </c>
      <c r="EZ5" s="4">
        <f>CE5</f>
        <v>9</v>
      </c>
      <c r="FA5" s="4">
        <f>DH5</f>
        <v>19</v>
      </c>
      <c r="FB5" s="4">
        <f>M5</f>
        <v>8</v>
      </c>
      <c r="FC5" s="4">
        <f>Z5</f>
        <v>12</v>
      </c>
      <c r="FD5" s="4">
        <f>AN5</f>
        <v>11</v>
      </c>
      <c r="FE5" s="4">
        <f>BB5</f>
        <v>8</v>
      </c>
      <c r="FF5" s="4"/>
      <c r="FG5" s="4">
        <f>CE5</f>
        <v>9</v>
      </c>
      <c r="FH5" s="4">
        <f>CT5</f>
        <v>16</v>
      </c>
      <c r="FI5" s="4">
        <f>DH5</f>
        <v>19</v>
      </c>
      <c r="FJ5" s="4">
        <f>DV5</f>
        <v>16</v>
      </c>
      <c r="FK5" s="4">
        <f>EJ5</f>
        <v>25</v>
      </c>
      <c r="FL5" s="4"/>
      <c r="FM5" s="4">
        <f>J5+W5</f>
        <v>305</v>
      </c>
      <c r="FN5" s="4">
        <f>AJ5</f>
        <v>137</v>
      </c>
      <c r="FO5" s="4">
        <f>AX5+BM5</f>
        <v>212</v>
      </c>
      <c r="FP5" s="4">
        <f>CA5+CP5</f>
        <v>288</v>
      </c>
      <c r="FQ5" s="4">
        <f>FM5+FN5+FO5</f>
        <v>654</v>
      </c>
      <c r="FS5" s="10">
        <f t="shared" ref="FS5:FS25" si="1">FN5+FO5+FP5</f>
        <v>637</v>
      </c>
      <c r="FT5" s="25"/>
      <c r="FU5" s="4">
        <f>H5</f>
        <v>142.60000000000002</v>
      </c>
      <c r="FV5" s="4"/>
      <c r="FW5" s="15">
        <f>AV5</f>
        <v>147.9</v>
      </c>
      <c r="FX5" s="4"/>
      <c r="FY5" s="15">
        <f>CN5</f>
        <v>149.85000000000002</v>
      </c>
      <c r="FZ5" s="4"/>
      <c r="GA5" s="15">
        <f>DP5</f>
        <v>141.25</v>
      </c>
      <c r="GB5" s="15"/>
      <c r="GC5" s="15">
        <f>ED5</f>
        <v>69.650000000000006</v>
      </c>
      <c r="GD5" s="15"/>
      <c r="GE5" s="4"/>
      <c r="GF5" s="4">
        <f>U5</f>
        <v>140.89999999999998</v>
      </c>
      <c r="GG5" s="4"/>
      <c r="GH5" s="4">
        <f>AH5</f>
        <v>148.6</v>
      </c>
      <c r="GI5" s="4"/>
      <c r="GJ5" s="4"/>
      <c r="GK5" s="15"/>
    </row>
    <row r="6" spans="1:193" x14ac:dyDescent="0.25">
      <c r="A6" t="s">
        <v>1</v>
      </c>
      <c r="B6" s="4">
        <f>'[1]NSR Classic'!E6</f>
        <v>78.5</v>
      </c>
      <c r="C6" s="4">
        <f>'[1]NSR Classic'!F6</f>
        <v>1</v>
      </c>
      <c r="D6" s="4">
        <f>'[1]NSR Classic'!G6</f>
        <v>250</v>
      </c>
      <c r="E6" s="4">
        <f>'[1]NSR Classic'!E43</f>
        <v>78.400000000000006</v>
      </c>
      <c r="F6" s="4">
        <f>'[1]NSR Classic'!F43</f>
        <v>1</v>
      </c>
      <c r="G6" s="4">
        <f>'[1]NSR Classic'!G43</f>
        <v>250</v>
      </c>
      <c r="H6" s="4">
        <f t="shared" ref="H6:H29" si="2">B6+E6</f>
        <v>156.9</v>
      </c>
      <c r="I6" s="4">
        <f>'[1]NSR Classic'!F80</f>
        <v>1</v>
      </c>
      <c r="J6" s="4">
        <f>'[1]NSR Classic'!G80</f>
        <v>500</v>
      </c>
      <c r="K6" s="4">
        <v>97.9</v>
      </c>
      <c r="L6" s="9">
        <f t="shared" ref="L6:L29" si="3">(B6+E6+K6)*$A$3</f>
        <v>11858.392</v>
      </c>
      <c r="M6" s="4">
        <v>1</v>
      </c>
      <c r="O6">
        <f>'[1]NSR GT3'!E6</f>
        <v>79.3</v>
      </c>
      <c r="P6">
        <f>'[1]NSR GT3'!F6</f>
        <v>1</v>
      </c>
      <c r="Q6">
        <f>'[1]NSR GT3'!G6</f>
        <v>250</v>
      </c>
      <c r="R6">
        <f>'[1]NSR GT3'!E43</f>
        <v>81</v>
      </c>
      <c r="S6">
        <f>'[1]NSR GT3'!F43</f>
        <v>1</v>
      </c>
      <c r="T6">
        <f>'[1]NSR GT3'!G43</f>
        <v>250</v>
      </c>
      <c r="U6">
        <f t="shared" ref="U6:U30" si="4">O6+R6</f>
        <v>160.30000000000001</v>
      </c>
      <c r="V6">
        <f>'[1]NSR GT3'!F80</f>
        <v>1</v>
      </c>
      <c r="W6">
        <f t="shared" ref="W6:W30" si="5">Q6+T6</f>
        <v>500</v>
      </c>
      <c r="X6">
        <v>99.8</v>
      </c>
      <c r="Y6" s="9">
        <f t="shared" ref="Y6:Y30" si="6">(O6+R6+X6)*$A$3</f>
        <v>12105.054</v>
      </c>
      <c r="Z6" s="4">
        <v>1</v>
      </c>
      <c r="AA6" t="str">
        <f t="shared" ref="AA6:AA57" si="7">A6</f>
        <v>Oskar Ellerstrand</v>
      </c>
      <c r="AB6">
        <f>'[2]NSR GT3'!E20</f>
        <v>81.8</v>
      </c>
      <c r="AC6">
        <f>'[2]NSR GT3'!F20</f>
        <v>1</v>
      </c>
      <c r="AD6">
        <f>'[2]NSR GT3'!G20</f>
        <v>250</v>
      </c>
      <c r="AE6">
        <f>'[2]NSR GT3'!E57</f>
        <v>82.4</v>
      </c>
      <c r="AF6">
        <f>'[2]NSR GT3'!F57</f>
        <v>1</v>
      </c>
      <c r="AG6">
        <f>'[2]NSR GT3'!G57</f>
        <v>250</v>
      </c>
      <c r="AH6">
        <f>AB6+AE6</f>
        <v>164.2</v>
      </c>
      <c r="AI6">
        <f>'[2]NSR GT3'!F94</f>
        <v>1</v>
      </c>
      <c r="AJ6">
        <f>AD6+AG6</f>
        <v>500</v>
      </c>
      <c r="AL6">
        <f>'[2]NSR GT3'!E126</f>
        <v>101.7</v>
      </c>
      <c r="AM6" s="10">
        <f>(AB6+AE6+AL6)*$A$3</f>
        <v>12374.985999999999</v>
      </c>
      <c r="AN6" s="4">
        <v>1</v>
      </c>
      <c r="AO6" s="4" t="str">
        <f t="shared" ref="AO6:AO57" si="8">A6</f>
        <v>Oskar Ellerstrand</v>
      </c>
      <c r="AP6" s="15">
        <f>'[3]NSR Classic'!E$17</f>
        <v>80.2</v>
      </c>
      <c r="AQ6" s="4">
        <f>'[3]NSR Classic'!F17</f>
        <v>1</v>
      </c>
      <c r="AR6" s="4">
        <f>'[3]NSR Classic'!G$17</f>
        <v>250</v>
      </c>
      <c r="AS6" s="15">
        <f>'[3]NSR Classic'!E54</f>
        <v>80.400000000000006</v>
      </c>
      <c r="AT6" s="10">
        <f>'[3]NSR Classic'!F54</f>
        <v>1</v>
      </c>
      <c r="AU6" s="10">
        <f>'[3]NSR Classic'!G54</f>
        <v>250</v>
      </c>
      <c r="AV6" s="15">
        <f t="shared" ref="AV6:AV44" si="9">AP6+AS6</f>
        <v>160.60000000000002</v>
      </c>
      <c r="AW6" s="17">
        <f>'[3]NSR Classic'!F91</f>
        <v>1</v>
      </c>
      <c r="AX6" s="17">
        <f>'[3]NSR Classic'!G91</f>
        <v>500</v>
      </c>
      <c r="AY6" s="4"/>
      <c r="AZ6" s="4">
        <f>'[3]NSR Classic'!$E$116</f>
        <v>100.1</v>
      </c>
      <c r="BA6" s="10">
        <f t="shared" ref="BA6:BA44" si="10">(AP6+AS6+AZ6)*$A$3</f>
        <v>12132.978000000003</v>
      </c>
      <c r="BB6" s="4">
        <v>1</v>
      </c>
      <c r="BC6" s="4"/>
      <c r="BD6" s="4"/>
      <c r="BE6" s="19">
        <f>'[7]NSR GT3'!E17</f>
        <v>82.4</v>
      </c>
      <c r="BF6" s="10">
        <f>'[7]NSR GT3'!F17</f>
        <v>1</v>
      </c>
      <c r="BG6" s="10">
        <f>'[7]NSR GT3'!G17</f>
        <v>250</v>
      </c>
      <c r="BH6" s="15">
        <f>'[7]NSR GT3'!E54</f>
        <v>83.3</v>
      </c>
      <c r="BI6" s="4">
        <f>'[7]NSR GT3'!F54</f>
        <v>1</v>
      </c>
      <c r="BJ6" s="4">
        <f>'[7]NSR GT3'!G54</f>
        <v>250</v>
      </c>
      <c r="BK6" s="15">
        <f>BH6+BE6</f>
        <v>165.7</v>
      </c>
      <c r="BL6" s="17">
        <f>'[7]NSR GT3'!$F$91</f>
        <v>1</v>
      </c>
      <c r="BM6" s="15">
        <f>BJ6+BG6</f>
        <v>500</v>
      </c>
      <c r="BN6" s="4"/>
      <c r="BO6" s="15">
        <v>104.4</v>
      </c>
      <c r="BP6" s="10">
        <f>(BO6+BK6)*$A$3</f>
        <v>12570.454000000002</v>
      </c>
      <c r="BQ6" s="17">
        <v>1</v>
      </c>
      <c r="BR6" s="4" t="str">
        <f t="shared" ref="BR6:BR50" si="11">A6</f>
        <v>Oskar Ellerstrand</v>
      </c>
      <c r="BS6" s="15">
        <f>'[4]NSR F1'!$E$24</f>
        <v>83.75</v>
      </c>
      <c r="BT6" s="20">
        <f>'[4]NSR F1'!$F$24</f>
        <v>1</v>
      </c>
      <c r="BU6" s="15">
        <f>'[4]NSR F1'!$G$24</f>
        <v>250</v>
      </c>
      <c r="BV6" s="15">
        <f>'[4]NSR F1'!$E$61</f>
        <v>83.95</v>
      </c>
      <c r="BW6" s="10">
        <f>'[4]NSR F1'!$F$61</f>
        <v>1</v>
      </c>
      <c r="BX6" s="15">
        <f>'[4]NSR F1'!$G$61</f>
        <v>250</v>
      </c>
      <c r="BY6" s="15">
        <f>BS6+BV6</f>
        <v>167.7</v>
      </c>
      <c r="BZ6" s="17">
        <f>'[4]NSR F1'!$F$61</f>
        <v>1</v>
      </c>
      <c r="CA6" s="17">
        <f>'[4]NSR F1'!$G$98</f>
        <v>500</v>
      </c>
      <c r="CB6" s="4"/>
      <c r="CC6" s="4">
        <f>'[4]NSR F1'!$E$116</f>
        <v>104.101</v>
      </c>
      <c r="CD6" s="10">
        <f>(BS6+BV6+CC6)*$A$3</f>
        <v>12649.618539999999</v>
      </c>
      <c r="CE6" s="4">
        <v>1</v>
      </c>
      <c r="CF6" s="17"/>
      <c r="CG6" s="17"/>
      <c r="CH6" s="15">
        <f>'[4]NSR Classic'!$E$23</f>
        <v>81.25</v>
      </c>
      <c r="CI6" s="10">
        <f>'[4]NSR Classic'!$F$23</f>
        <v>1</v>
      </c>
      <c r="CJ6" s="10">
        <f>'[4]NSR Classic'!$G$23</f>
        <v>250</v>
      </c>
      <c r="CK6" s="15">
        <f>'[4]NSR Classic'!$E$60</f>
        <v>80.400000000000006</v>
      </c>
      <c r="CL6" s="10">
        <f>'[4]NSR Classic'!$F$60</f>
        <v>1</v>
      </c>
      <c r="CM6" s="10">
        <f>'[4]NSR Classic'!$G$60</f>
        <v>250</v>
      </c>
      <c r="CN6" s="15">
        <f t="shared" si="0"/>
        <v>161.65</v>
      </c>
      <c r="CO6" s="17">
        <f>'[5]NSR Classic'!$F$97</f>
        <v>1</v>
      </c>
      <c r="CP6" s="17">
        <f>'[5]NSR Classic'!$G$97</f>
        <v>500</v>
      </c>
      <c r="CQ6" s="4"/>
      <c r="CR6" s="4">
        <v>100.85</v>
      </c>
      <c r="CS6" s="10">
        <f>(CH6+CK6+CR6)*$A$3</f>
        <v>12216.75</v>
      </c>
      <c r="CT6" s="17">
        <v>1</v>
      </c>
      <c r="CU6" s="4" t="str">
        <f t="shared" ref="CU6:CU57" si="12">A6</f>
        <v>Oskar Ellerstrand</v>
      </c>
      <c r="CV6" s="15">
        <f>'[6]NSR Lördag 2023'!$C$17</f>
        <v>85.8</v>
      </c>
      <c r="CW6" s="4">
        <f>'[6]NSR Lördag 2023'!$D$17</f>
        <v>1</v>
      </c>
      <c r="CX6" s="4"/>
      <c r="CY6" s="4">
        <f>'[6]NSR Lördag 2023'!$J$17</f>
        <v>85.1</v>
      </c>
      <c r="CZ6" s="4">
        <f>'[6]NSR Lördag 2023'!$K$17</f>
        <v>1</v>
      </c>
      <c r="DA6" s="4"/>
      <c r="DB6" s="4">
        <f>'[6]NSR Lördag 2023'!$Q$17</f>
        <v>170.89999999999998</v>
      </c>
      <c r="DC6" s="4">
        <f>'[6]NSR Lördag 2023'!$R$17</f>
        <v>1</v>
      </c>
      <c r="DD6" s="17"/>
      <c r="DE6" s="4"/>
      <c r="DF6" s="4">
        <f>'[6]NSR Lördag 2023'!$X$5</f>
        <v>107.65</v>
      </c>
      <c r="DG6" s="10">
        <f>(CV6+CY6+DF6)*$A$3</f>
        <v>12963.716999999997</v>
      </c>
      <c r="DH6" s="4">
        <f>DC6</f>
        <v>1</v>
      </c>
      <c r="DI6" s="17"/>
      <c r="DJ6" s="15">
        <f>'[6]NSR Söndag 2023'!$C$18</f>
        <v>81.900000000000006</v>
      </c>
      <c r="DK6" s="4">
        <f>'[6]NSR Söndag 2023'!$D$18</f>
        <v>1</v>
      </c>
      <c r="DL6" s="15"/>
      <c r="DM6" s="15">
        <f>'[6]NSR Söndag 2023'!$J$18</f>
        <v>81.900000000000006</v>
      </c>
      <c r="DN6" s="4">
        <f>'[6]NSR Söndag 2023'!$K$18</f>
        <v>1</v>
      </c>
      <c r="DO6" s="15"/>
      <c r="DP6" s="15">
        <f>'[6]NSR Söndag 2023'!$Q$18</f>
        <v>163.80000000000001</v>
      </c>
      <c r="DQ6" s="4">
        <f>'[6]NSR Söndag 2023'!$R$18</f>
        <v>1</v>
      </c>
      <c r="DR6" s="17"/>
      <c r="DS6" s="4"/>
      <c r="DT6" s="17">
        <f>'[6]NSR Söndag 2023'!$X$5</f>
        <v>102.95</v>
      </c>
      <c r="DU6" s="10">
        <f>(DJ6+DM6+DT6)*$A$3</f>
        <v>12414.545</v>
      </c>
      <c r="DV6" s="17">
        <f>'[6]NSR Söndag 2023'!$V$5</f>
        <v>1</v>
      </c>
      <c r="DW6" s="17" t="str">
        <f t="shared" ref="DW6:DW57" si="13">A6</f>
        <v>Oskar Ellerstrand</v>
      </c>
      <c r="DX6" s="17">
        <f>'[8]NSR Lördag 2023'!$C$18</f>
        <v>81.05</v>
      </c>
      <c r="DY6" s="17">
        <f>'[8]NSR Lördag 2023'!$D$18</f>
        <v>1</v>
      </c>
      <c r="DZ6" s="17"/>
      <c r="EA6" s="17">
        <f>'[8]NSR Lördag 2023'!$J$18</f>
        <v>81.8</v>
      </c>
      <c r="EB6" s="17">
        <f>'[8]NSR Lördag 2023'!$K$18</f>
        <v>1</v>
      </c>
      <c r="EC6" s="17"/>
      <c r="ED6" s="17">
        <f>'[8]NSR Lördag 2023'!$Q$18</f>
        <v>162.85</v>
      </c>
      <c r="EE6" s="17">
        <f>'[8]NSR Lördag 2023'!$R$18</f>
        <v>1</v>
      </c>
      <c r="EF6" s="17"/>
      <c r="EG6" s="17"/>
      <c r="EH6" s="17">
        <f>'[8]NSR Lördag 2023'!$X$5</f>
        <v>102.3</v>
      </c>
      <c r="EI6" s="10">
        <f t="shared" ref="EI6:EI57" si="14">(DX6+EA6+EH6)*$A$3</f>
        <v>12340.080999999998</v>
      </c>
      <c r="EJ6" s="17">
        <f>'[8]NSR Lördag 2023'!$Y$5</f>
        <v>1</v>
      </c>
      <c r="EK6" s="17"/>
      <c r="EL6" s="17"/>
      <c r="EM6" s="17"/>
      <c r="EN6" s="17"/>
      <c r="EO6" s="17"/>
      <c r="EP6" s="17"/>
      <c r="EQ6" s="17"/>
      <c r="ES6" s="15">
        <f t="shared" ref="ES6:ES57" si="15">H6+K6+U6+X6+AH6+AL6+AV6+AZ6+BK6+BO6+BS6++BV6+CC6+CH6+CK6+CR6+CV6+CY6+DF6+DJ6+DM6+DT6+DX6+EA6+EH6</f>
        <v>2656.3510000000006</v>
      </c>
      <c r="ET6" s="10">
        <f>ES6*$A$3</f>
        <v>123626.57554000002</v>
      </c>
      <c r="EU6" s="12">
        <f t="shared" ref="EU6:EU57" si="16">ET6/1000</f>
        <v>123.62657554000002</v>
      </c>
      <c r="EV6">
        <f t="shared" ref="EV6:EV57" si="17">J6+W6+AJ6+AX6+BM6+CA6+CP6</f>
        <v>3500</v>
      </c>
      <c r="EX6" s="4">
        <v>1</v>
      </c>
      <c r="EY6" s="4">
        <v>1</v>
      </c>
      <c r="EZ6" s="4">
        <f t="shared" ref="EZ6:EZ50" si="18">CE6</f>
        <v>1</v>
      </c>
      <c r="FA6" s="4">
        <f>DH6</f>
        <v>1</v>
      </c>
      <c r="FB6" s="4">
        <f t="shared" ref="FB6:FB29" si="19">M6</f>
        <v>1</v>
      </c>
      <c r="FC6" s="4">
        <f t="shared" ref="FC6:FC30" si="20">Z6</f>
        <v>1</v>
      </c>
      <c r="FD6" s="4">
        <f t="shared" ref="FD6:FD37" si="21">AN6</f>
        <v>1</v>
      </c>
      <c r="FE6" s="4">
        <f t="shared" ref="FE6:FE44" si="22">BB6</f>
        <v>1</v>
      </c>
      <c r="FF6" s="4">
        <f t="shared" ref="FF6:FF45" si="23">BQ6</f>
        <v>1</v>
      </c>
      <c r="FG6" s="4">
        <f t="shared" ref="FG6:FG50" si="24">CE6</f>
        <v>1</v>
      </c>
      <c r="FH6" s="4">
        <f t="shared" ref="FH6:FH48" si="25">CT6</f>
        <v>1</v>
      </c>
      <c r="FI6" s="4">
        <f>DH6</f>
        <v>1</v>
      </c>
      <c r="FJ6" s="4">
        <f>DV6</f>
        <v>1</v>
      </c>
      <c r="FK6" s="4">
        <f>EJ6</f>
        <v>1</v>
      </c>
      <c r="FL6" s="4"/>
      <c r="FM6" s="4">
        <f t="shared" ref="FM6:FM30" si="26">J6+W6</f>
        <v>1000</v>
      </c>
      <c r="FN6" s="4">
        <f t="shared" ref="FN6:FN37" si="27">AJ6</f>
        <v>500</v>
      </c>
      <c r="FO6" s="4">
        <f t="shared" ref="FO6:FO51" si="28">AX6+BM6</f>
        <v>1000</v>
      </c>
      <c r="FP6" s="4">
        <f t="shared" ref="FP6:FP51" si="29">CA6+CP6</f>
        <v>1000</v>
      </c>
      <c r="FQ6" s="4">
        <f t="shared" ref="FQ6:FQ51" si="30">FM6+FN6+FO6</f>
        <v>2500</v>
      </c>
      <c r="FS6" s="10">
        <f t="shared" si="1"/>
        <v>2500</v>
      </c>
      <c r="FT6" s="25"/>
      <c r="FU6" s="4">
        <f t="shared" ref="FU6:FU29" si="31">H6</f>
        <v>156.9</v>
      </c>
      <c r="FV6" s="4">
        <f>K6</f>
        <v>97.9</v>
      </c>
      <c r="FW6" s="15">
        <f t="shared" ref="FW6:FW44" si="32">AV6</f>
        <v>160.60000000000002</v>
      </c>
      <c r="FX6" s="4">
        <f>AZ6</f>
        <v>100.1</v>
      </c>
      <c r="FY6" s="15">
        <f t="shared" ref="FY6:FY51" si="33">CN6</f>
        <v>161.65</v>
      </c>
      <c r="FZ6" s="4">
        <f>CR6</f>
        <v>100.85</v>
      </c>
      <c r="GA6" s="15">
        <f>DP6</f>
        <v>163.80000000000001</v>
      </c>
      <c r="GB6" s="15">
        <f>DT6</f>
        <v>102.95</v>
      </c>
      <c r="GC6" s="15">
        <f>ED6</f>
        <v>162.85</v>
      </c>
      <c r="GD6" s="15">
        <f>EH6</f>
        <v>102.3</v>
      </c>
      <c r="GE6" s="4"/>
      <c r="GF6" s="4">
        <f t="shared" ref="GF6:GF30" si="34">U6</f>
        <v>160.30000000000001</v>
      </c>
      <c r="GG6" s="4">
        <f>X6</f>
        <v>99.8</v>
      </c>
      <c r="GH6" s="4">
        <f t="shared" ref="GH6:GH37" si="35">AH6</f>
        <v>164.2</v>
      </c>
      <c r="GI6" s="4">
        <f>AL6</f>
        <v>101.7</v>
      </c>
      <c r="GJ6" s="4">
        <f t="shared" ref="GJ6:GJ51" si="36">BK6</f>
        <v>165.7</v>
      </c>
      <c r="GK6" s="15">
        <f>BO6</f>
        <v>104.4</v>
      </c>
    </row>
    <row r="7" spans="1:193" x14ac:dyDescent="0.25">
      <c r="A7" t="s">
        <v>2</v>
      </c>
      <c r="B7" s="4">
        <f>'[1]NSR Classic'!E7</f>
        <v>72.8</v>
      </c>
      <c r="C7" s="4">
        <f>'[1]NSR Classic'!F7</f>
        <v>6</v>
      </c>
      <c r="D7" s="4">
        <f>'[1]NSR Classic'!G7</f>
        <v>135</v>
      </c>
      <c r="E7" s="4">
        <f>'[1]NSR Classic'!E44</f>
        <v>73.599999999999994</v>
      </c>
      <c r="F7" s="4">
        <f>'[1]NSR Classic'!F44</f>
        <v>5</v>
      </c>
      <c r="G7" s="4">
        <f>'[1]NSR Classic'!G44</f>
        <v>150</v>
      </c>
      <c r="H7" s="4">
        <f t="shared" si="2"/>
        <v>146.39999999999998</v>
      </c>
      <c r="I7" s="4">
        <f>'[1]NSR Classic'!F81</f>
        <v>5</v>
      </c>
      <c r="J7" s="4">
        <f>'[1]NSR Classic'!G81</f>
        <v>285</v>
      </c>
      <c r="K7" s="4"/>
      <c r="L7" s="9">
        <f t="shared" si="3"/>
        <v>6813.4559999999992</v>
      </c>
      <c r="M7" s="4">
        <v>5</v>
      </c>
      <c r="O7">
        <f>'[1]NSR GT3'!E7</f>
        <v>74.900000000000006</v>
      </c>
      <c r="P7">
        <f>'[1]NSR GT3'!F7</f>
        <v>4</v>
      </c>
      <c r="Q7">
        <f>'[1]NSR GT3'!G7</f>
        <v>165</v>
      </c>
      <c r="R7">
        <f>'[1]NSR GT3'!E44</f>
        <v>75.5</v>
      </c>
      <c r="S7">
        <f>'[1]NSR GT3'!F44</f>
        <v>5</v>
      </c>
      <c r="T7">
        <f>'[1]NSR GT3'!G44</f>
        <v>150</v>
      </c>
      <c r="U7">
        <f t="shared" si="4"/>
        <v>150.4</v>
      </c>
      <c r="V7">
        <f>'[1]NSR GT3'!F81</f>
        <v>5</v>
      </c>
      <c r="W7">
        <f t="shared" si="5"/>
        <v>315</v>
      </c>
      <c r="Y7" s="9">
        <f t="shared" si="6"/>
        <v>6999.616</v>
      </c>
      <c r="Z7" s="4">
        <v>5</v>
      </c>
      <c r="AA7" t="str">
        <f t="shared" si="7"/>
        <v>Henrik Swärdh</v>
      </c>
      <c r="AB7">
        <f>'[2]NSR GT3'!E24</f>
        <v>78.150000000000006</v>
      </c>
      <c r="AC7">
        <f>'[2]NSR GT3'!F24</f>
        <v>4</v>
      </c>
      <c r="AD7">
        <f>'[2]NSR GT3'!G24</f>
        <v>165</v>
      </c>
      <c r="AE7">
        <f>'[2]NSR GT3'!E61</f>
        <v>78.099999999999994</v>
      </c>
      <c r="AF7">
        <f>'[2]NSR GT3'!F61</f>
        <v>3</v>
      </c>
      <c r="AG7">
        <f>'[2]NSR GT3'!G61</f>
        <v>180</v>
      </c>
      <c r="AH7">
        <f t="shared" ref="AH7:AH37" si="37">AB7+AE7</f>
        <v>156.25</v>
      </c>
      <c r="AI7">
        <f>'[2]NSR GT3'!F98</f>
        <v>3</v>
      </c>
      <c r="AJ7">
        <f t="shared" ref="AJ7:AJ37" si="38">AD7+AG7</f>
        <v>345</v>
      </c>
      <c r="AL7">
        <f>'[2]NSR GT3'!E128</f>
        <v>98.45</v>
      </c>
      <c r="AM7" s="10">
        <f t="shared" ref="AM7:AM37" si="39">(AB7+AE7+AL7)*$A$3</f>
        <v>11853.737999999999</v>
      </c>
      <c r="AN7" s="4">
        <v>4</v>
      </c>
      <c r="AO7" s="4" t="str">
        <f t="shared" si="8"/>
        <v>Henrik Swärdh</v>
      </c>
      <c r="AP7" s="15">
        <f>'[3]NSR Classic'!E$7</f>
        <v>74.3</v>
      </c>
      <c r="AQ7" s="4">
        <f>'[3]NSR Classic'!F$7</f>
        <v>8</v>
      </c>
      <c r="AR7" s="4">
        <f>'[3]NSR Classic'!G$7</f>
        <v>95</v>
      </c>
      <c r="AS7" s="15">
        <f>'[3]NSR Classic'!E44</f>
        <v>73.400000000000006</v>
      </c>
      <c r="AT7" s="10">
        <f>'[3]NSR Classic'!F44</f>
        <v>11</v>
      </c>
      <c r="AU7" s="10">
        <f>'[3]NSR Classic'!G44</f>
        <v>67</v>
      </c>
      <c r="AV7" s="15">
        <f t="shared" si="9"/>
        <v>147.69999999999999</v>
      </c>
      <c r="AW7" s="17">
        <f>'[3]NSR Classic'!F81</f>
        <v>9</v>
      </c>
      <c r="AX7" s="17">
        <f>'[3]NSR Classic'!G81</f>
        <v>162</v>
      </c>
      <c r="AY7" s="4"/>
      <c r="AZ7" s="4"/>
      <c r="BA7" s="10">
        <f t="shared" si="10"/>
        <v>6873.9579999999996</v>
      </c>
      <c r="BB7" s="4">
        <v>9</v>
      </c>
      <c r="BC7" s="4"/>
      <c r="BD7" s="4"/>
      <c r="BE7" s="19">
        <f>'[7]NSR GT3'!E7</f>
        <v>76.8</v>
      </c>
      <c r="BF7" s="10">
        <f>'[7]NSR GT3'!F7</f>
        <v>8</v>
      </c>
      <c r="BG7" s="10">
        <f>'[7]NSR GT3'!G7</f>
        <v>95</v>
      </c>
      <c r="BH7" s="15">
        <f>'[7]NSR GT3'!E44</f>
        <v>77.3</v>
      </c>
      <c r="BI7" s="4">
        <f>'[7]NSR GT3'!F44</f>
        <v>8</v>
      </c>
      <c r="BJ7" s="4">
        <f>'[7]NSR GT3'!G44</f>
        <v>95</v>
      </c>
      <c r="BK7" s="15">
        <f t="shared" ref="BK7:BK45" si="40">BH7+BE7</f>
        <v>154.1</v>
      </c>
      <c r="BL7" s="17">
        <f>'[7]NSR GT3'!$F$81</f>
        <v>8</v>
      </c>
      <c r="BM7" s="15">
        <f t="shared" ref="BM7:BM45" si="41">BJ7+BG7</f>
        <v>190</v>
      </c>
      <c r="BN7" s="4"/>
      <c r="BO7" s="15"/>
      <c r="BP7" s="10">
        <f t="shared" ref="BP7:BP51" si="42">(BO7+BK7)*$A$3</f>
        <v>7171.8139999999994</v>
      </c>
      <c r="BQ7" s="17">
        <v>8</v>
      </c>
      <c r="BR7" s="4" t="str">
        <f t="shared" si="11"/>
        <v>Henrik Swärdh</v>
      </c>
      <c r="BS7" s="15">
        <f>'[4]NSR F1'!$E$18</f>
        <v>77.900000000000006</v>
      </c>
      <c r="BT7" s="20">
        <f>'[4]NSR F1'!$F$18</f>
        <v>5</v>
      </c>
      <c r="BU7" s="15">
        <f>'[4]NSR F1'!$G$18</f>
        <v>150</v>
      </c>
      <c r="BV7" s="15">
        <f>'[4]NSR F1'!$E$55</f>
        <v>78.75</v>
      </c>
      <c r="BW7" s="10">
        <f>'[4]NSR F1'!$F$55</f>
        <v>6</v>
      </c>
      <c r="BX7" s="15">
        <f>'[4]NSR F1'!$G$55</f>
        <v>135</v>
      </c>
      <c r="BY7" s="15">
        <f>BS7+BV7</f>
        <v>156.65</v>
      </c>
      <c r="BZ7" s="17">
        <f>'[4]NSR F1'!$F$55</f>
        <v>6</v>
      </c>
      <c r="CA7" s="17">
        <f>'[4]NSR F1'!$G$92</f>
        <v>285</v>
      </c>
      <c r="CB7" s="4"/>
      <c r="CC7" s="4"/>
      <c r="CD7" s="10">
        <f>(BS7+BV7+CC7)*$A$3</f>
        <v>7290.491</v>
      </c>
      <c r="CE7" s="4">
        <v>5</v>
      </c>
      <c r="CF7" s="17"/>
      <c r="CG7" s="17"/>
      <c r="CH7" s="15">
        <f>'[4]NSR Classic'!$E$18</f>
        <v>75.7</v>
      </c>
      <c r="CI7" s="10">
        <f>'[4]NSR Classic'!$F$18</f>
        <v>11</v>
      </c>
      <c r="CJ7" s="10">
        <f>'[4]NSR Classic'!$G$18</f>
        <v>67</v>
      </c>
      <c r="CK7" s="15">
        <f>'[4]NSR Classic'!$E$55</f>
        <v>73.650000000000006</v>
      </c>
      <c r="CL7" s="10">
        <f>'[4]NSR Classic'!$F$55</f>
        <v>17</v>
      </c>
      <c r="CM7" s="10">
        <f>'[4]NSR Classic'!$G$55</f>
        <v>51</v>
      </c>
      <c r="CN7" s="15">
        <f t="shared" si="0"/>
        <v>149.35000000000002</v>
      </c>
      <c r="CO7" s="17">
        <f>'[5]NSR Classic'!$F$92</f>
        <v>14</v>
      </c>
      <c r="CP7" s="17">
        <f>'[5]NSR Classic'!$G$92</f>
        <v>118</v>
      </c>
      <c r="CQ7" s="4"/>
      <c r="CR7" s="4"/>
      <c r="CS7" s="10">
        <f>(CH7+CK7+CR7)*$A$3</f>
        <v>6950.7490000000007</v>
      </c>
      <c r="CT7" s="17">
        <v>14</v>
      </c>
      <c r="CU7" s="4" t="str">
        <f t="shared" si="12"/>
        <v>Henrik Swärdh</v>
      </c>
      <c r="CV7" s="15">
        <f>'[6]NSR Lördag 2023'!$C$27</f>
        <v>80.45</v>
      </c>
      <c r="CW7" s="4">
        <f>'[6]NSR Lördag 2023'!$D$27</f>
        <v>7</v>
      </c>
      <c r="CX7" s="4"/>
      <c r="CY7" s="4">
        <f>'[6]NSR Lördag 2023'!$J$27</f>
        <v>80.989999999999995</v>
      </c>
      <c r="CZ7" s="4">
        <f>'[6]NSR Lördag 2023'!$K$27</f>
        <v>7</v>
      </c>
      <c r="DA7" s="4"/>
      <c r="DB7" s="4">
        <f>'[6]NSR Lördag 2023'!$Q$27</f>
        <v>161.44</v>
      </c>
      <c r="DC7" s="4">
        <f>'[6]NSR Lördag 2023'!$R$27</f>
        <v>7</v>
      </c>
      <c r="DD7" s="17"/>
      <c r="DE7" s="4"/>
      <c r="DF7" s="4"/>
      <c r="DG7" s="10">
        <f>(CV7+CY7+DF7)*$A$3</f>
        <v>7513.4175999999998</v>
      </c>
      <c r="DH7" s="4">
        <f>DC7</f>
        <v>7</v>
      </c>
      <c r="DI7" s="17"/>
      <c r="DJ7" s="15"/>
      <c r="DK7" s="4"/>
      <c r="DL7" s="15"/>
      <c r="DM7" s="15"/>
      <c r="DN7" s="4"/>
      <c r="DO7" s="15"/>
      <c r="DP7" s="15"/>
      <c r="DQ7" s="4"/>
      <c r="DR7" s="17"/>
      <c r="DS7" s="4"/>
      <c r="DT7" s="17"/>
      <c r="DU7" s="10"/>
      <c r="DV7" s="17"/>
      <c r="DW7" s="17" t="str">
        <f t="shared" si="13"/>
        <v>Henrik Swärdh</v>
      </c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0"/>
      <c r="EJ7" s="17"/>
      <c r="EK7" s="17"/>
      <c r="EL7" s="17"/>
      <c r="EM7" s="17"/>
      <c r="EN7" s="17"/>
      <c r="EO7" s="17"/>
      <c r="EP7" s="17"/>
      <c r="EQ7" s="17"/>
      <c r="ES7" s="15">
        <f t="shared" si="15"/>
        <v>1320.7400000000002</v>
      </c>
      <c r="ET7" s="10">
        <f t="shared" ref="ET7:ET54" si="43">ES7*$A$3</f>
        <v>61467.239600000008</v>
      </c>
      <c r="EU7" s="12">
        <f t="shared" si="16"/>
        <v>61.467239600000006</v>
      </c>
      <c r="EV7">
        <f t="shared" si="17"/>
        <v>1700</v>
      </c>
      <c r="EX7" s="4">
        <v>5</v>
      </c>
      <c r="EY7" s="4">
        <v>4</v>
      </c>
      <c r="EZ7" s="4">
        <f t="shared" si="18"/>
        <v>5</v>
      </c>
      <c r="FA7" s="4">
        <f>DH7</f>
        <v>7</v>
      </c>
      <c r="FB7" s="4">
        <f t="shared" si="19"/>
        <v>5</v>
      </c>
      <c r="FC7" s="4">
        <f t="shared" si="20"/>
        <v>5</v>
      </c>
      <c r="FD7" s="4">
        <f t="shared" si="21"/>
        <v>4</v>
      </c>
      <c r="FE7" s="4">
        <f t="shared" si="22"/>
        <v>9</v>
      </c>
      <c r="FF7" s="4">
        <f t="shared" si="23"/>
        <v>8</v>
      </c>
      <c r="FG7" s="4">
        <f t="shared" si="24"/>
        <v>5</v>
      </c>
      <c r="FH7" s="4">
        <f t="shared" si="25"/>
        <v>14</v>
      </c>
      <c r="FI7" s="4">
        <f>DH7</f>
        <v>7</v>
      </c>
      <c r="FJ7" s="4"/>
      <c r="FK7" s="4"/>
      <c r="FL7" s="4"/>
      <c r="FM7" s="4">
        <f t="shared" si="26"/>
        <v>600</v>
      </c>
      <c r="FN7" s="4">
        <f t="shared" si="27"/>
        <v>345</v>
      </c>
      <c r="FO7" s="4">
        <f t="shared" si="28"/>
        <v>352</v>
      </c>
      <c r="FP7" s="4">
        <f t="shared" si="29"/>
        <v>403</v>
      </c>
      <c r="FQ7" s="4">
        <f t="shared" si="30"/>
        <v>1297</v>
      </c>
      <c r="FS7" s="10">
        <f t="shared" si="1"/>
        <v>1100</v>
      </c>
      <c r="FT7" s="25"/>
      <c r="FU7" s="4">
        <f t="shared" si="31"/>
        <v>146.39999999999998</v>
      </c>
      <c r="FV7" s="4"/>
      <c r="FW7" s="15">
        <f t="shared" si="32"/>
        <v>147.69999999999999</v>
      </c>
      <c r="FX7" s="4"/>
      <c r="FY7" s="15">
        <f t="shared" si="33"/>
        <v>149.35000000000002</v>
      </c>
      <c r="FZ7" s="4"/>
      <c r="GA7" s="15"/>
      <c r="GB7" s="15"/>
      <c r="GC7" s="15"/>
      <c r="GD7" s="15"/>
      <c r="GE7" s="4"/>
      <c r="GF7" s="4">
        <f t="shared" si="34"/>
        <v>150.4</v>
      </c>
      <c r="GG7" s="4"/>
      <c r="GH7" s="4">
        <f t="shared" si="35"/>
        <v>156.25</v>
      </c>
      <c r="GI7" s="4">
        <f>AL7</f>
        <v>98.45</v>
      </c>
      <c r="GJ7" s="4">
        <f t="shared" si="36"/>
        <v>154.1</v>
      </c>
      <c r="GK7" s="15"/>
    </row>
    <row r="8" spans="1:193" x14ac:dyDescent="0.25">
      <c r="A8" t="s">
        <v>3</v>
      </c>
      <c r="B8" s="4">
        <f>'[1]NSR Classic'!E8</f>
        <v>74.7</v>
      </c>
      <c r="C8" s="4">
        <f>'[1]NSR Classic'!F8</f>
        <v>3</v>
      </c>
      <c r="D8" s="4">
        <f>'[1]NSR Classic'!G8</f>
        <v>180</v>
      </c>
      <c r="E8" s="4">
        <f>'[1]NSR Classic'!E45</f>
        <v>74.900000000000006</v>
      </c>
      <c r="F8" s="4">
        <f>'[1]NSR Classic'!F45</f>
        <v>3</v>
      </c>
      <c r="G8" s="4">
        <f>'[1]NSR Classic'!G45</f>
        <v>180</v>
      </c>
      <c r="H8" s="4">
        <f t="shared" si="2"/>
        <v>149.60000000000002</v>
      </c>
      <c r="I8" s="4">
        <f>'[1]NSR Classic'!F82</f>
        <v>3</v>
      </c>
      <c r="J8" s="4">
        <f>'[1]NSR Classic'!G82</f>
        <v>360</v>
      </c>
      <c r="K8" s="4">
        <v>93.6</v>
      </c>
      <c r="L8" s="9">
        <f t="shared" si="3"/>
        <v>11318.528</v>
      </c>
      <c r="M8" s="4">
        <v>4</v>
      </c>
      <c r="O8">
        <f>'[1]NSR GT3'!E8</f>
        <v>76.5</v>
      </c>
      <c r="P8">
        <f>'[1]NSR GT3'!F8</f>
        <v>2</v>
      </c>
      <c r="Q8">
        <f>'[1]NSR GT3'!G8</f>
        <v>200</v>
      </c>
      <c r="R8">
        <f>'[1]NSR GT3'!E45</f>
        <v>77.900000000000006</v>
      </c>
      <c r="S8">
        <f>'[1]NSR GT3'!F45</f>
        <v>2</v>
      </c>
      <c r="T8">
        <f>'[1]NSR GT3'!G45</f>
        <v>200</v>
      </c>
      <c r="U8">
        <f t="shared" si="4"/>
        <v>154.4</v>
      </c>
      <c r="V8">
        <f>'[1]NSR GT3'!F82</f>
        <v>2</v>
      </c>
      <c r="W8">
        <f t="shared" si="5"/>
        <v>400</v>
      </c>
      <c r="X8">
        <v>97.8</v>
      </c>
      <c r="Y8" s="9">
        <f t="shared" si="6"/>
        <v>11737.387999999999</v>
      </c>
      <c r="Z8" s="4">
        <v>2</v>
      </c>
      <c r="AA8" t="str">
        <f t="shared" si="7"/>
        <v>Pontus Sandberg</v>
      </c>
      <c r="AB8">
        <f>'[2]NSR GT3'!E21</f>
        <v>79.849999999999994</v>
      </c>
      <c r="AC8">
        <f>'[2]NSR GT3'!F21</f>
        <v>2</v>
      </c>
      <c r="AD8">
        <f>'[2]NSR GT3'!G21</f>
        <v>200</v>
      </c>
      <c r="AE8">
        <f>'[2]NSR GT3'!E58</f>
        <v>78.95</v>
      </c>
      <c r="AF8">
        <f>'[2]NSR GT3'!F58</f>
        <v>2</v>
      </c>
      <c r="AG8">
        <f>'[2]NSR GT3'!G58</f>
        <v>200</v>
      </c>
      <c r="AH8">
        <f t="shared" si="37"/>
        <v>158.80000000000001</v>
      </c>
      <c r="AI8">
        <f>'[2]NSR GT3'!F95</f>
        <v>2</v>
      </c>
      <c r="AJ8">
        <f t="shared" si="38"/>
        <v>400</v>
      </c>
      <c r="AL8">
        <f>'[2]NSR GT3'!E127</f>
        <v>99.75</v>
      </c>
      <c r="AM8" s="10">
        <f t="shared" si="39"/>
        <v>12032.916999999999</v>
      </c>
      <c r="AN8" s="4">
        <v>3</v>
      </c>
      <c r="AO8" s="4" t="str">
        <f t="shared" si="8"/>
        <v>Pontus Sandberg</v>
      </c>
      <c r="AP8" s="15"/>
      <c r="AQ8" s="4"/>
      <c r="AR8" s="4"/>
      <c r="AS8" s="15"/>
      <c r="AT8" s="10"/>
      <c r="AU8" s="10"/>
      <c r="AV8" s="15"/>
      <c r="AW8" s="17"/>
      <c r="AX8" s="4"/>
      <c r="AY8" s="4"/>
      <c r="AZ8" s="4"/>
      <c r="BA8" s="10"/>
      <c r="BB8" s="4"/>
      <c r="BC8" s="4"/>
      <c r="BD8" s="4"/>
      <c r="BE8" s="19"/>
      <c r="BF8" s="10"/>
      <c r="BG8" s="10"/>
      <c r="BH8" s="15"/>
      <c r="BI8" s="4"/>
      <c r="BJ8" s="4"/>
      <c r="BK8" s="15"/>
      <c r="BL8" s="17"/>
      <c r="BM8" s="15"/>
      <c r="BN8" s="4"/>
      <c r="BO8" s="15"/>
      <c r="BP8" s="10"/>
      <c r="BQ8" s="17"/>
      <c r="BR8" s="4" t="str">
        <f t="shared" si="11"/>
        <v>Pontus Sandberg</v>
      </c>
      <c r="BS8" s="15"/>
      <c r="BT8" s="20"/>
      <c r="BU8" s="4"/>
      <c r="BV8" s="15"/>
      <c r="BW8" s="10"/>
      <c r="BX8" s="10"/>
      <c r="BY8" s="15"/>
      <c r="BZ8" s="17"/>
      <c r="CA8" s="4"/>
      <c r="CB8" s="4"/>
      <c r="CC8" s="4"/>
      <c r="CD8" s="10"/>
      <c r="CE8" s="4"/>
      <c r="CF8" s="17"/>
      <c r="CG8" s="17"/>
      <c r="CH8" s="15">
        <f>'[4]NSR Classic'!$E$25</f>
        <v>77.8</v>
      </c>
      <c r="CI8" s="10">
        <f>'[4]NSR Classic'!$F$25</f>
        <v>2</v>
      </c>
      <c r="CJ8" s="10">
        <f>'[4]NSR Classic'!$G$25</f>
        <v>200</v>
      </c>
      <c r="CK8" s="15">
        <f>'[4]NSR Classic'!$E$62</f>
        <v>77.2</v>
      </c>
      <c r="CL8" s="10">
        <f>'[4]NSR Classic'!$F$62</f>
        <v>4</v>
      </c>
      <c r="CM8" s="10">
        <f>'[4]NSR Classic'!$G$62</f>
        <v>165</v>
      </c>
      <c r="CN8" s="15">
        <f t="shared" si="0"/>
        <v>155</v>
      </c>
      <c r="CO8" s="17">
        <f>'[5]NSR Classic'!$F$99</f>
        <v>3</v>
      </c>
      <c r="CP8" s="17">
        <f>'[5]NSR Classic'!$G$99</f>
        <v>365</v>
      </c>
      <c r="CQ8" s="4"/>
      <c r="CR8" s="4">
        <v>96.7</v>
      </c>
      <c r="CS8" s="10"/>
      <c r="CT8" s="17">
        <v>3</v>
      </c>
      <c r="CU8" s="4" t="str">
        <f t="shared" si="12"/>
        <v>Pontus Sandberg</v>
      </c>
      <c r="CV8" s="15"/>
      <c r="CW8" s="4"/>
      <c r="CX8" s="4"/>
      <c r="CY8" s="4"/>
      <c r="CZ8" s="4"/>
      <c r="DA8" s="4"/>
      <c r="DB8" s="4"/>
      <c r="DC8" s="4"/>
      <c r="DD8" s="4"/>
      <c r="DE8" s="4"/>
      <c r="DF8" s="4"/>
      <c r="DG8" s="10"/>
      <c r="DH8" s="4"/>
      <c r="DI8" s="17"/>
      <c r="DJ8" s="15"/>
      <c r="DK8" s="4"/>
      <c r="DL8" s="15"/>
      <c r="DM8" s="15"/>
      <c r="DN8" s="4"/>
      <c r="DO8" s="15"/>
      <c r="DP8" s="15"/>
      <c r="DQ8" s="4"/>
      <c r="DR8" s="17"/>
      <c r="DS8" s="4"/>
      <c r="DT8" s="17"/>
      <c r="DU8" s="10"/>
      <c r="DV8" s="17"/>
      <c r="DW8" s="17" t="str">
        <f t="shared" si="13"/>
        <v>Pontus Sandberg</v>
      </c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0"/>
      <c r="EJ8" s="17"/>
      <c r="EK8" s="17"/>
      <c r="EL8" s="17"/>
      <c r="EM8" s="17"/>
      <c r="EN8" s="17"/>
      <c r="EO8" s="17"/>
      <c r="EP8" s="17"/>
      <c r="EQ8" s="17"/>
      <c r="ES8" s="15">
        <f t="shared" si="15"/>
        <v>1005.6500000000001</v>
      </c>
      <c r="ET8" s="10">
        <f t="shared" si="43"/>
        <v>46802.951000000001</v>
      </c>
      <c r="EU8" s="12">
        <f t="shared" si="16"/>
        <v>46.802951</v>
      </c>
      <c r="EV8">
        <f t="shared" si="17"/>
        <v>1525</v>
      </c>
      <c r="EX8" s="4">
        <v>2</v>
      </c>
      <c r="EY8" s="4">
        <v>2</v>
      </c>
      <c r="EZ8" s="4"/>
      <c r="FA8" s="4"/>
      <c r="FB8" s="4">
        <f t="shared" si="19"/>
        <v>4</v>
      </c>
      <c r="FC8" s="4">
        <f t="shared" si="20"/>
        <v>2</v>
      </c>
      <c r="FD8" s="4">
        <f t="shared" si="21"/>
        <v>3</v>
      </c>
      <c r="FE8" s="4"/>
      <c r="FF8" s="4"/>
      <c r="FG8" s="4"/>
      <c r="FH8" s="4">
        <f t="shared" si="25"/>
        <v>3</v>
      </c>
      <c r="FI8" s="4"/>
      <c r="FJ8" s="4"/>
      <c r="FK8" s="4"/>
      <c r="FL8" s="4"/>
      <c r="FM8" s="4">
        <f t="shared" si="26"/>
        <v>760</v>
      </c>
      <c r="FN8" s="4">
        <f t="shared" si="27"/>
        <v>400</v>
      </c>
      <c r="FO8" s="4"/>
      <c r="FP8" s="4">
        <f t="shared" si="29"/>
        <v>365</v>
      </c>
      <c r="FQ8" s="4">
        <f t="shared" si="30"/>
        <v>1160</v>
      </c>
      <c r="FS8" s="10">
        <f t="shared" si="1"/>
        <v>765</v>
      </c>
      <c r="FT8" s="25"/>
      <c r="FU8" s="4">
        <f t="shared" si="31"/>
        <v>149.60000000000002</v>
      </c>
      <c r="FV8" s="4">
        <f>K8</f>
        <v>93.6</v>
      </c>
      <c r="FW8" s="15"/>
      <c r="FX8" s="4"/>
      <c r="FY8" s="15">
        <f t="shared" si="33"/>
        <v>155</v>
      </c>
      <c r="FZ8" s="4">
        <f>CR8</f>
        <v>96.7</v>
      </c>
      <c r="GA8" s="15"/>
      <c r="GB8" s="15"/>
      <c r="GC8" s="15"/>
      <c r="GD8" s="15"/>
      <c r="GE8" s="4"/>
      <c r="GF8" s="4">
        <f t="shared" si="34"/>
        <v>154.4</v>
      </c>
      <c r="GG8" s="4">
        <f>X8</f>
        <v>97.8</v>
      </c>
      <c r="GH8" s="4">
        <f t="shared" si="35"/>
        <v>158.80000000000001</v>
      </c>
      <c r="GI8" s="4">
        <f>AL8</f>
        <v>99.75</v>
      </c>
      <c r="GJ8" s="4"/>
      <c r="GK8" s="15"/>
    </row>
    <row r="9" spans="1:193" x14ac:dyDescent="0.25">
      <c r="A9" t="s">
        <v>4</v>
      </c>
      <c r="B9" s="4">
        <f>'[1]NSR Classic'!E9</f>
        <v>74.599999999999994</v>
      </c>
      <c r="C9" s="4">
        <f>'[1]NSR Classic'!F9</f>
        <v>4</v>
      </c>
      <c r="D9" s="4">
        <f>'[1]NSR Classic'!G9</f>
        <v>165</v>
      </c>
      <c r="E9" s="4">
        <f>'[1]NSR Classic'!E46</f>
        <v>74.8</v>
      </c>
      <c r="F9" s="4">
        <f>'[1]NSR Classic'!F46</f>
        <v>4</v>
      </c>
      <c r="G9" s="4">
        <f>'[1]NSR Classic'!G46</f>
        <v>165</v>
      </c>
      <c r="H9" s="4">
        <f t="shared" si="2"/>
        <v>149.39999999999998</v>
      </c>
      <c r="I9" s="4">
        <f>'[1]NSR Classic'!F83</f>
        <v>4</v>
      </c>
      <c r="J9" s="4">
        <f>'[1]NSR Classic'!G83</f>
        <v>330</v>
      </c>
      <c r="K9" s="4">
        <v>95</v>
      </c>
      <c r="L9" s="9">
        <f t="shared" si="3"/>
        <v>11374.375999999998</v>
      </c>
      <c r="M9" s="4">
        <v>3</v>
      </c>
      <c r="O9">
        <f>'[1]NSR GT3'!E9</f>
        <v>73.900000000000006</v>
      </c>
      <c r="P9">
        <f>'[1]NSR GT3'!F9</f>
        <v>5</v>
      </c>
      <c r="Q9">
        <f>'[1]NSR GT3'!G9</f>
        <v>150</v>
      </c>
      <c r="R9">
        <f>'[1]NSR GT3'!E46</f>
        <v>77.599999999999994</v>
      </c>
      <c r="S9">
        <f>'[1]NSR GT3'!F46</f>
        <v>3</v>
      </c>
      <c r="T9">
        <f>'[1]NSR GT3'!G46</f>
        <v>180</v>
      </c>
      <c r="U9">
        <f t="shared" si="4"/>
        <v>151.5</v>
      </c>
      <c r="V9">
        <f>'[1]NSR GT3'!F83</f>
        <v>4</v>
      </c>
      <c r="W9">
        <f t="shared" si="5"/>
        <v>330</v>
      </c>
      <c r="X9">
        <v>97.3</v>
      </c>
      <c r="Y9" s="9">
        <f t="shared" si="6"/>
        <v>11579.152</v>
      </c>
      <c r="Z9" s="4">
        <v>3</v>
      </c>
      <c r="AA9" t="str">
        <f t="shared" si="7"/>
        <v>Daniel Liljekvist</v>
      </c>
      <c r="AB9">
        <f>'[2]NSR GT3'!E15</f>
        <v>79.25</v>
      </c>
      <c r="AC9">
        <f>'[2]NSR GT3'!F15</f>
        <v>3</v>
      </c>
      <c r="AD9">
        <f>'[2]NSR GT3'!G15</f>
        <v>180</v>
      </c>
      <c r="AE9">
        <f>'[2]NSR GT3'!E52</f>
        <v>77.400000000000006</v>
      </c>
      <c r="AF9">
        <f>'[2]NSR GT3'!F52</f>
        <v>6</v>
      </c>
      <c r="AG9">
        <f>'[2]NSR GT3'!G52</f>
        <v>135</v>
      </c>
      <c r="AH9">
        <f t="shared" si="37"/>
        <v>156.65</v>
      </c>
      <c r="AI9">
        <f>'[2]NSR GT3'!F89</f>
        <v>4</v>
      </c>
      <c r="AJ9">
        <f t="shared" si="38"/>
        <v>315</v>
      </c>
      <c r="AK9">
        <f>'[2]NSR GT3'!E117</f>
        <v>98.45</v>
      </c>
      <c r="AL9">
        <f>'[2]NSR GT3'!E129</f>
        <v>100.3</v>
      </c>
      <c r="AM9" s="10">
        <f t="shared" si="39"/>
        <v>11958.453</v>
      </c>
      <c r="AN9" s="4">
        <v>2</v>
      </c>
      <c r="AO9" s="4" t="str">
        <f t="shared" si="8"/>
        <v>Daniel Liljekvist</v>
      </c>
      <c r="AP9" s="15">
        <f>'[3]NSR Classic'!E$9</f>
        <v>78.349999999999994</v>
      </c>
      <c r="AQ9" s="4">
        <f>'[3]NSR Classic'!F$9</f>
        <v>2</v>
      </c>
      <c r="AR9" s="4">
        <f>'[3]NSR Classic'!G$9</f>
        <v>200</v>
      </c>
      <c r="AS9" s="15">
        <f>'[3]NSR Classic'!E46</f>
        <v>77.900000000000006</v>
      </c>
      <c r="AT9" s="10">
        <f>'[3]NSR Classic'!F46</f>
        <v>3</v>
      </c>
      <c r="AU9" s="10">
        <f>'[3]NSR Classic'!G46</f>
        <v>180</v>
      </c>
      <c r="AV9" s="15">
        <f t="shared" si="9"/>
        <v>156.25</v>
      </c>
      <c r="AW9" s="17">
        <f>'[3]NSR Classic'!F83</f>
        <v>2</v>
      </c>
      <c r="AX9" s="17">
        <f>'[3]NSR Classic'!G83</f>
        <v>380</v>
      </c>
      <c r="AY9" s="4"/>
      <c r="AZ9" s="4">
        <f>'[3]NSR Classic'!$E$117</f>
        <v>99.15</v>
      </c>
      <c r="BA9" s="10">
        <f t="shared" si="10"/>
        <v>11886.316000000001</v>
      </c>
      <c r="BB9" s="4">
        <v>2</v>
      </c>
      <c r="BC9" s="4"/>
      <c r="BD9" s="4"/>
      <c r="BE9" s="19">
        <f>'[7]NSR GT3'!E9</f>
        <v>80.849999999999994</v>
      </c>
      <c r="BF9" s="10">
        <f>'[7]NSR GT3'!F9</f>
        <v>3</v>
      </c>
      <c r="BG9" s="10">
        <f>'[7]NSR GT3'!G9</f>
        <v>180</v>
      </c>
      <c r="BH9" s="15">
        <f>'[7]NSR GT3'!E46</f>
        <v>81.650000000000006</v>
      </c>
      <c r="BI9" s="4">
        <f>'[7]NSR GT3'!F46</f>
        <v>2</v>
      </c>
      <c r="BJ9" s="4">
        <f>'[7]NSR GT3'!G46</f>
        <v>200</v>
      </c>
      <c r="BK9" s="15">
        <f t="shared" si="40"/>
        <v>162.5</v>
      </c>
      <c r="BL9" s="17">
        <f>'[7]NSR GT3'!$F$83</f>
        <v>2</v>
      </c>
      <c r="BM9" s="15">
        <f t="shared" si="41"/>
        <v>380</v>
      </c>
      <c r="BN9" s="4"/>
      <c r="BO9" s="15">
        <v>103.85</v>
      </c>
      <c r="BP9" s="10">
        <f t="shared" si="42"/>
        <v>12395.929</v>
      </c>
      <c r="BQ9" s="17">
        <v>2</v>
      </c>
      <c r="BR9" s="4" t="str">
        <f t="shared" si="11"/>
        <v>Daniel Liljekvist</v>
      </c>
      <c r="BS9" s="15">
        <f>'[4]NSR F1'!$E$21</f>
        <v>81.5</v>
      </c>
      <c r="BT9" s="20">
        <f>'[4]NSR F1'!$F$21</f>
        <v>2</v>
      </c>
      <c r="BU9" s="15">
        <f>'[4]NSR F1'!$G$21</f>
        <v>200</v>
      </c>
      <c r="BV9" s="15">
        <f>'[4]NSR F1'!$E$58</f>
        <v>82.5</v>
      </c>
      <c r="BW9" s="10">
        <f>'[4]NSR F1'!$F$58</f>
        <v>3</v>
      </c>
      <c r="BX9" s="15">
        <f>'[4]NSR F1'!$G$58</f>
        <v>180</v>
      </c>
      <c r="BY9" s="15">
        <f>BS9+BV9</f>
        <v>164</v>
      </c>
      <c r="BZ9" s="17">
        <f>'[4]NSR F1'!$F$58</f>
        <v>3</v>
      </c>
      <c r="CA9" s="17">
        <f>'[4]NSR F1'!$G$95</f>
        <v>380</v>
      </c>
      <c r="CB9" s="4"/>
      <c r="CC9" s="4">
        <f>'[4]NSR F1'!$E$118</f>
        <v>101.93</v>
      </c>
      <c r="CD9" s="10">
        <f>(BS9+BV9+CC9)*$A$3</f>
        <v>12376.3822</v>
      </c>
      <c r="CE9" s="4">
        <v>3</v>
      </c>
      <c r="CF9" s="17"/>
      <c r="CG9" s="17"/>
      <c r="CH9" s="15">
        <f>'[4]NSR Classic'!$E$21</f>
        <v>76.8</v>
      </c>
      <c r="CI9" s="10">
        <f>'[4]NSR Classic'!$F$21</f>
        <v>6</v>
      </c>
      <c r="CJ9" s="10">
        <f>'[4]NSR Classic'!$G$21</f>
        <v>135</v>
      </c>
      <c r="CK9" s="15">
        <f>'[4]NSR Classic'!$E$58</f>
        <v>77.8</v>
      </c>
      <c r="CL9" s="10">
        <f>'[4]NSR Classic'!$F$58</f>
        <v>3</v>
      </c>
      <c r="CM9" s="10">
        <f>'[4]NSR Classic'!$G$58</f>
        <v>180</v>
      </c>
      <c r="CN9" s="15">
        <f t="shared" si="0"/>
        <v>154.6</v>
      </c>
      <c r="CO9" s="17">
        <f>'[5]NSR Classic'!$F$95</f>
        <v>4</v>
      </c>
      <c r="CP9" s="17">
        <f>'[5]NSR Classic'!$G$95</f>
        <v>315</v>
      </c>
      <c r="CQ9" s="4"/>
      <c r="CR9" s="4">
        <v>96.55</v>
      </c>
      <c r="CS9" s="10">
        <f>(CH9+CK9+CR9)*$A$3</f>
        <v>11688.520999999999</v>
      </c>
      <c r="CT9" s="17">
        <v>4</v>
      </c>
      <c r="CU9" s="4" t="str">
        <f t="shared" si="12"/>
        <v>Daniel Liljekvist</v>
      </c>
      <c r="CV9" s="15">
        <f>'[6]NSR Lördag 2023'!$C$6</f>
        <v>83.7</v>
      </c>
      <c r="CW9" s="4">
        <f>'[6]NSR Lördag 2023'!$D$6</f>
        <v>2</v>
      </c>
      <c r="CX9" s="4"/>
      <c r="CY9" s="4">
        <f>'[6]NSR Lördag 2023'!$J$6</f>
        <v>84.3</v>
      </c>
      <c r="CZ9" s="4">
        <f>'[6]NSR Lördag 2023'!$K$6</f>
        <v>2</v>
      </c>
      <c r="DA9" s="4"/>
      <c r="DB9" s="4">
        <f>'[6]NSR Lördag 2023'!$Q$6</f>
        <v>168</v>
      </c>
      <c r="DC9" s="4">
        <f>'[6]NSR Lördag 2023'!$R$6</f>
        <v>2</v>
      </c>
      <c r="DD9" s="17"/>
      <c r="DE9" s="4"/>
      <c r="DF9" s="4">
        <f>'[6]NSR Lördag 2023'!$X$6</f>
        <v>106.1</v>
      </c>
      <c r="DG9" s="10">
        <f>(CV9+CY9+DF9)*$A$3</f>
        <v>12756.614000000001</v>
      </c>
      <c r="DH9" s="4">
        <f>DC9</f>
        <v>2</v>
      </c>
      <c r="DI9" s="17"/>
      <c r="DJ9" s="15">
        <f>'[6]NSR Söndag 2023'!$C$6</f>
        <v>78.849999999999994</v>
      </c>
      <c r="DK9" s="4">
        <f>'[6]NSR Söndag 2023'!$D$6</f>
        <v>2</v>
      </c>
      <c r="DL9" s="15"/>
      <c r="DM9" s="15">
        <f>'[6]NSR Söndag 2023'!$J$6</f>
        <v>78.849999999999994</v>
      </c>
      <c r="DN9" s="4">
        <f>'[6]NSR Söndag 2023'!$K$6</f>
        <v>3</v>
      </c>
      <c r="DO9" s="15"/>
      <c r="DP9" s="15">
        <f>'[6]NSR Söndag 2023'!$Q$6</f>
        <v>157.69999999999999</v>
      </c>
      <c r="DQ9" s="4">
        <f>'[6]NSR Söndag 2023'!$R$6</f>
        <v>3</v>
      </c>
      <c r="DR9" s="17"/>
      <c r="DS9" s="4"/>
      <c r="DT9" s="17">
        <f>'[6]NSR Söndag 2023'!$X$7</f>
        <v>98.85</v>
      </c>
      <c r="DU9" s="10">
        <f>(DJ9+DM9+DT9)*$A$3</f>
        <v>11939.836999999998</v>
      </c>
      <c r="DV9" s="17">
        <f>'[6]NSR Söndag 2023'!$V$7</f>
        <v>3</v>
      </c>
      <c r="DW9" s="17" t="str">
        <f t="shared" si="13"/>
        <v>Daniel Liljekvist</v>
      </c>
      <c r="DX9" s="17">
        <f>'[8]NSR Lördag 2023'!$C$5</f>
        <v>80.849999999999994</v>
      </c>
      <c r="DY9" s="17">
        <f>'[8]NSR Lördag 2023'!$D$5</f>
        <v>2</v>
      </c>
      <c r="DZ9" s="17"/>
      <c r="EA9" s="17">
        <f>'[8]NSR Lördag 2023'!$J$5</f>
        <v>81.150000000000006</v>
      </c>
      <c r="EB9" s="17">
        <f>'[8]NSR Lördag 2023'!$K$5</f>
        <v>2</v>
      </c>
      <c r="EC9" s="17"/>
      <c r="ED9" s="17">
        <f>'[8]NSR Lördag 2023'!$Q$5</f>
        <v>162</v>
      </c>
      <c r="EE9" s="17">
        <f>'[8]NSR Lördag 2023'!$R$5</f>
        <v>2</v>
      </c>
      <c r="EF9" s="17"/>
      <c r="EG9" s="17"/>
      <c r="EH9" s="17">
        <f>'[8]NSR Lördag 2023'!$X$6</f>
        <v>99.95</v>
      </c>
      <c r="EI9" s="10">
        <f t="shared" si="14"/>
        <v>12191.152999999998</v>
      </c>
      <c r="EJ9" s="17">
        <f>'[8]NSR Lördag 2023'!$Y$6</f>
        <v>2</v>
      </c>
      <c r="EK9" s="17"/>
      <c r="EL9" s="17"/>
      <c r="EM9" s="17"/>
      <c r="EN9" s="17"/>
      <c r="EO9" s="17"/>
      <c r="EP9" s="17"/>
      <c r="EQ9" s="17"/>
      <c r="ES9" s="15">
        <f t="shared" si="15"/>
        <v>2581.5799999999995</v>
      </c>
      <c r="ET9" s="10">
        <f t="shared" si="43"/>
        <v>120146.73319999997</v>
      </c>
      <c r="EU9" s="12">
        <f t="shared" si="16"/>
        <v>120.14673319999997</v>
      </c>
      <c r="EV9">
        <f t="shared" si="17"/>
        <v>2430</v>
      </c>
      <c r="EX9" s="4">
        <v>2</v>
      </c>
      <c r="EY9" s="4">
        <v>2</v>
      </c>
      <c r="EZ9" s="4">
        <f t="shared" si="18"/>
        <v>3</v>
      </c>
      <c r="FA9" s="4">
        <f>DH9</f>
        <v>2</v>
      </c>
      <c r="FB9" s="4">
        <f t="shared" si="19"/>
        <v>3</v>
      </c>
      <c r="FC9" s="4">
        <f t="shared" si="20"/>
        <v>3</v>
      </c>
      <c r="FD9" s="4">
        <f t="shared" si="21"/>
        <v>2</v>
      </c>
      <c r="FE9" s="4">
        <f t="shared" si="22"/>
        <v>2</v>
      </c>
      <c r="FF9" s="4">
        <f t="shared" si="23"/>
        <v>2</v>
      </c>
      <c r="FG9" s="4">
        <f t="shared" si="24"/>
        <v>3</v>
      </c>
      <c r="FH9" s="4">
        <f t="shared" si="25"/>
        <v>4</v>
      </c>
      <c r="FI9" s="4">
        <f>DH9</f>
        <v>2</v>
      </c>
      <c r="FJ9" s="4">
        <f>DV9</f>
        <v>3</v>
      </c>
      <c r="FK9" s="4">
        <f>EJ9</f>
        <v>2</v>
      </c>
      <c r="FL9" s="4"/>
      <c r="FM9" s="4">
        <f t="shared" si="26"/>
        <v>660</v>
      </c>
      <c r="FN9" s="4">
        <f t="shared" si="27"/>
        <v>315</v>
      </c>
      <c r="FO9" s="4">
        <f t="shared" si="28"/>
        <v>760</v>
      </c>
      <c r="FP9" s="4">
        <f t="shared" si="29"/>
        <v>695</v>
      </c>
      <c r="FQ9" s="4">
        <f t="shared" si="30"/>
        <v>1735</v>
      </c>
      <c r="FS9" s="10">
        <f t="shared" si="1"/>
        <v>1770</v>
      </c>
      <c r="FT9" s="25"/>
      <c r="FU9" s="4">
        <f t="shared" si="31"/>
        <v>149.39999999999998</v>
      </c>
      <c r="FV9" s="4">
        <f>K9</f>
        <v>95</v>
      </c>
      <c r="FW9" s="15">
        <f t="shared" si="32"/>
        <v>156.25</v>
      </c>
      <c r="FX9" s="4">
        <f>AZ9</f>
        <v>99.15</v>
      </c>
      <c r="FY9" s="15">
        <f t="shared" si="33"/>
        <v>154.6</v>
      </c>
      <c r="FZ9" s="4">
        <f>CR9</f>
        <v>96.55</v>
      </c>
      <c r="GA9" s="15">
        <f>DP9</f>
        <v>157.69999999999999</v>
      </c>
      <c r="GB9" s="15">
        <f>DT9</f>
        <v>98.85</v>
      </c>
      <c r="GC9" s="15">
        <f t="shared" ref="GC7:GC57" si="44">ED9</f>
        <v>162</v>
      </c>
      <c r="GD9" s="15">
        <f t="shared" ref="GD7:GD57" si="45">EH9</f>
        <v>99.95</v>
      </c>
      <c r="GE9" s="4"/>
      <c r="GF9" s="4">
        <f t="shared" si="34"/>
        <v>151.5</v>
      </c>
      <c r="GG9" s="4">
        <f>X9</f>
        <v>97.3</v>
      </c>
      <c r="GH9" s="4">
        <f t="shared" si="35"/>
        <v>156.65</v>
      </c>
      <c r="GI9" s="4">
        <f>AL9</f>
        <v>100.3</v>
      </c>
      <c r="GJ9" s="4">
        <f t="shared" si="36"/>
        <v>162.5</v>
      </c>
      <c r="GK9" s="15">
        <f>BO9</f>
        <v>103.85</v>
      </c>
    </row>
    <row r="10" spans="1:193" ht="15" customHeight="1" x14ac:dyDescent="0.25">
      <c r="A10" t="s">
        <v>5</v>
      </c>
      <c r="B10" s="4">
        <f>'[1]NSR Classic'!E10</f>
        <v>62</v>
      </c>
      <c r="C10" s="4">
        <f>'[1]NSR Classic'!F10</f>
        <v>23</v>
      </c>
      <c r="D10" s="4">
        <f>'[1]NSR Classic'!G10</f>
        <v>42</v>
      </c>
      <c r="E10" s="4">
        <f>'[1]NSR Classic'!E47</f>
        <v>62.2</v>
      </c>
      <c r="F10" s="4">
        <f>'[1]NSR Classic'!F47</f>
        <v>24</v>
      </c>
      <c r="G10" s="4">
        <f>'[1]NSR Classic'!G47</f>
        <v>41</v>
      </c>
      <c r="H10" s="4">
        <f t="shared" si="2"/>
        <v>124.2</v>
      </c>
      <c r="I10" s="4">
        <f>'[1]NSR Classic'!F84</f>
        <v>24</v>
      </c>
      <c r="J10" s="4">
        <f>'[1]NSR Classic'!G84</f>
        <v>83</v>
      </c>
      <c r="K10" s="4"/>
      <c r="L10" s="9">
        <f t="shared" si="3"/>
        <v>5780.268</v>
      </c>
      <c r="M10" s="4">
        <v>24</v>
      </c>
      <c r="O10">
        <f>'[1]NSR GT3'!E10</f>
        <v>64.400000000000006</v>
      </c>
      <c r="P10">
        <f>'[1]NSR GT3'!F10</f>
        <v>19</v>
      </c>
      <c r="Q10">
        <f>'[1]NSR GT3'!G10</f>
        <v>47</v>
      </c>
      <c r="R10">
        <f>'[1]NSR GT3'!E47</f>
        <v>63.5</v>
      </c>
      <c r="S10">
        <f>'[1]NSR GT3'!F47</f>
        <v>20</v>
      </c>
      <c r="T10">
        <f>'[1]NSR GT3'!G47</f>
        <v>45</v>
      </c>
      <c r="U10">
        <f t="shared" si="4"/>
        <v>127.9</v>
      </c>
      <c r="V10">
        <f>'[1]NSR GT3'!F84</f>
        <v>20</v>
      </c>
      <c r="W10">
        <f t="shared" si="5"/>
        <v>92</v>
      </c>
      <c r="Y10" s="9">
        <f t="shared" si="6"/>
        <v>5952.4660000000003</v>
      </c>
      <c r="Z10" s="4">
        <v>20</v>
      </c>
      <c r="AA10" t="str">
        <f t="shared" si="7"/>
        <v>Niklas Olsson</v>
      </c>
      <c r="AB10">
        <f>'[2]NSR GT3'!E26</f>
        <v>66.8</v>
      </c>
      <c r="AC10">
        <f>'[2]NSR GT3'!F26</f>
        <v>19</v>
      </c>
      <c r="AD10">
        <f>'[2]NSR GT3'!G26</f>
        <v>47</v>
      </c>
      <c r="AE10">
        <f>'[2]NSR GT3'!E63</f>
        <v>66.099999999999994</v>
      </c>
      <c r="AF10">
        <f>'[2]NSR GT3'!F63</f>
        <v>20</v>
      </c>
      <c r="AG10">
        <f>'[2]NSR GT3'!G63</f>
        <v>45</v>
      </c>
      <c r="AH10">
        <f t="shared" si="37"/>
        <v>132.89999999999998</v>
      </c>
      <c r="AI10">
        <f>'[2]NSR GT3'!F100</f>
        <v>19</v>
      </c>
      <c r="AJ10">
        <f t="shared" si="38"/>
        <v>92</v>
      </c>
      <c r="AM10" s="10">
        <f t="shared" si="39"/>
        <v>6185.1659999999993</v>
      </c>
      <c r="AN10" s="4">
        <v>19</v>
      </c>
      <c r="AO10" s="4" t="str">
        <f t="shared" si="8"/>
        <v>Niklas Olsson</v>
      </c>
      <c r="AP10" s="15">
        <f>'[3]NSR Classic'!E$8</f>
        <v>64.75</v>
      </c>
      <c r="AQ10" s="4">
        <f>'[3]NSR Classic'!F$8</f>
        <v>27</v>
      </c>
      <c r="AR10" s="4">
        <f>'[3]NSR Classic'!G$8</f>
        <v>38</v>
      </c>
      <c r="AS10" s="15">
        <f>'[3]NSR Classic'!E45</f>
        <v>70.650000000000006</v>
      </c>
      <c r="AT10" s="10">
        <f>'[3]NSR Classic'!F45</f>
        <v>22</v>
      </c>
      <c r="AU10" s="10">
        <f>'[3]NSR Classic'!G45</f>
        <v>43</v>
      </c>
      <c r="AV10" s="15">
        <f t="shared" si="9"/>
        <v>135.4</v>
      </c>
      <c r="AW10" s="17">
        <f>'[3]NSR Classic'!F82</f>
        <v>25</v>
      </c>
      <c r="AX10" s="17">
        <f>'[3]NSR Classic'!G82</f>
        <v>81</v>
      </c>
      <c r="AY10" s="4"/>
      <c r="AZ10" s="4"/>
      <c r="BA10" s="10">
        <f t="shared" si="10"/>
        <v>6301.5160000000005</v>
      </c>
      <c r="BB10" s="4">
        <v>25</v>
      </c>
      <c r="BC10" s="4"/>
      <c r="BD10" s="4"/>
      <c r="BE10" s="19">
        <f>'[7]NSR GT3'!E8</f>
        <v>68.400000000000006</v>
      </c>
      <c r="BF10" s="10">
        <f>'[7]NSR GT3'!F8</f>
        <v>22</v>
      </c>
      <c r="BG10" s="10">
        <f>'[7]NSR GT3'!G8</f>
        <v>43</v>
      </c>
      <c r="BH10" s="15">
        <f>'[7]NSR GT3'!E45</f>
        <v>62.15</v>
      </c>
      <c r="BI10" s="4">
        <f>'[7]NSR GT3'!F45</f>
        <v>28</v>
      </c>
      <c r="BJ10" s="4">
        <f>'[7]NSR GT3'!G45</f>
        <v>37</v>
      </c>
      <c r="BK10" s="15">
        <f t="shared" si="40"/>
        <v>130.55000000000001</v>
      </c>
      <c r="BL10" s="17">
        <f>'[7]NSR GT3'!$F$82</f>
        <v>26</v>
      </c>
      <c r="BM10" s="15">
        <f t="shared" si="41"/>
        <v>80</v>
      </c>
      <c r="BN10" s="4"/>
      <c r="BO10" s="15"/>
      <c r="BP10" s="10">
        <f t="shared" si="42"/>
        <v>6075.7970000000005</v>
      </c>
      <c r="BQ10" s="17">
        <v>26</v>
      </c>
      <c r="BR10" s="4" t="str">
        <f t="shared" si="11"/>
        <v>Niklas Olsson</v>
      </c>
      <c r="BS10" s="15">
        <f>'[4]NSR F1'!$E$9</f>
        <v>69.400000000000006</v>
      </c>
      <c r="BT10" s="20">
        <f>'[4]NSR F1'!$F$9</f>
        <v>19</v>
      </c>
      <c r="BU10" s="15">
        <f>'[4]NSR F1'!$G$9</f>
        <v>47</v>
      </c>
      <c r="BV10" s="15">
        <f>'[4]NSR F1'!$E$46</f>
        <v>68.2</v>
      </c>
      <c r="BW10" s="10">
        <f>'[4]NSR F1'!$F$46</f>
        <v>22</v>
      </c>
      <c r="BX10" s="15">
        <f>'[4]NSR F1'!$G$46</f>
        <v>43</v>
      </c>
      <c r="BY10" s="15">
        <f>BS10+BV10</f>
        <v>137.60000000000002</v>
      </c>
      <c r="BZ10" s="17">
        <f>'[4]NSR F1'!$F$46</f>
        <v>22</v>
      </c>
      <c r="CA10" s="17">
        <f>'[4]NSR F1'!$G$83</f>
        <v>90</v>
      </c>
      <c r="CB10" s="4"/>
      <c r="CC10" s="4"/>
      <c r="CD10" s="10">
        <f>(BS10+BV10+CC10)*$A$3</f>
        <v>6403.9040000000014</v>
      </c>
      <c r="CE10" s="4">
        <v>20</v>
      </c>
      <c r="CF10" s="17"/>
      <c r="CG10" s="17"/>
      <c r="CH10" s="15">
        <f>'[4]NSR Classic'!$E$9</f>
        <v>63.65</v>
      </c>
      <c r="CI10" s="10">
        <f>'[4]NSR Classic'!$F$9</f>
        <v>25</v>
      </c>
      <c r="CJ10" s="10">
        <f>'[4]NSR Classic'!$G$9</f>
        <v>40</v>
      </c>
      <c r="CK10" s="15">
        <f>'[4]NSR Classic'!$E$46</f>
        <v>63.65</v>
      </c>
      <c r="CL10" s="10">
        <f>'[4]NSR Classic'!$F$46</f>
        <v>25</v>
      </c>
      <c r="CM10" s="10">
        <f>'[4]NSR Classic'!$G$46</f>
        <v>40</v>
      </c>
      <c r="CN10" s="15">
        <f t="shared" si="0"/>
        <v>127.3</v>
      </c>
      <c r="CO10" s="17">
        <f>'[5]NSR Classic'!$F$83</f>
        <v>25</v>
      </c>
      <c r="CP10" s="17">
        <f>'[5]NSR Classic'!$G$83</f>
        <v>80</v>
      </c>
      <c r="CQ10" s="4"/>
      <c r="CR10" s="4"/>
      <c r="CS10" s="10">
        <f>(CH10+CK10+CR10)*$A$3</f>
        <v>5924.5419999999995</v>
      </c>
      <c r="CT10" s="17">
        <v>25</v>
      </c>
      <c r="CU10" s="4" t="str">
        <f t="shared" si="12"/>
        <v>Niklas Olsson</v>
      </c>
      <c r="CV10" s="15"/>
      <c r="CW10" s="4"/>
      <c r="CX10" s="4"/>
      <c r="CY10" s="4"/>
      <c r="CZ10" s="4"/>
      <c r="DA10" s="4"/>
      <c r="DB10" s="4"/>
      <c r="DC10" s="4"/>
      <c r="DD10" s="17"/>
      <c r="DE10" s="4"/>
      <c r="DF10" s="4"/>
      <c r="DG10" s="10"/>
      <c r="DH10" s="4"/>
      <c r="DI10" s="17"/>
      <c r="DJ10" s="15"/>
      <c r="DK10" s="4"/>
      <c r="DL10" s="15"/>
      <c r="DM10" s="15"/>
      <c r="DN10" s="4"/>
      <c r="DO10" s="15"/>
      <c r="DP10" s="15"/>
      <c r="DQ10" s="4"/>
      <c r="DR10" s="17"/>
      <c r="DS10" s="4"/>
      <c r="DT10" s="17"/>
      <c r="DU10" s="10"/>
      <c r="DV10" s="17"/>
      <c r="DW10" s="17" t="str">
        <f t="shared" si="13"/>
        <v>Niklas Olsson</v>
      </c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0"/>
      <c r="EJ10" s="17"/>
      <c r="EK10" s="17"/>
      <c r="EL10" s="17"/>
      <c r="EM10" s="17"/>
      <c r="EN10" s="17"/>
      <c r="EO10" s="17"/>
      <c r="EP10" s="17"/>
      <c r="EQ10" s="17"/>
      <c r="ES10" s="15">
        <f t="shared" si="15"/>
        <v>915.85</v>
      </c>
      <c r="ET10" s="10">
        <f t="shared" si="43"/>
        <v>42623.659</v>
      </c>
      <c r="EU10" s="12">
        <f t="shared" si="16"/>
        <v>42.623658999999996</v>
      </c>
      <c r="EV10">
        <f t="shared" si="17"/>
        <v>598</v>
      </c>
      <c r="EX10" s="4">
        <v>24</v>
      </c>
      <c r="EY10" s="4">
        <v>19</v>
      </c>
      <c r="EZ10" s="4">
        <f t="shared" si="18"/>
        <v>20</v>
      </c>
      <c r="FA10" s="4"/>
      <c r="FB10" s="4">
        <f t="shared" si="19"/>
        <v>24</v>
      </c>
      <c r="FC10" s="4">
        <f t="shared" si="20"/>
        <v>20</v>
      </c>
      <c r="FD10" s="4">
        <f t="shared" si="21"/>
        <v>19</v>
      </c>
      <c r="FE10" s="4">
        <f t="shared" si="22"/>
        <v>25</v>
      </c>
      <c r="FF10" s="4">
        <f t="shared" si="23"/>
        <v>26</v>
      </c>
      <c r="FG10" s="4">
        <f t="shared" si="24"/>
        <v>20</v>
      </c>
      <c r="FH10" s="4">
        <f t="shared" si="25"/>
        <v>25</v>
      </c>
      <c r="FI10" s="4"/>
      <c r="FJ10" s="4"/>
      <c r="FK10" s="4"/>
      <c r="FL10" s="4"/>
      <c r="FM10" s="4">
        <f t="shared" si="26"/>
        <v>175</v>
      </c>
      <c r="FN10" s="4">
        <f t="shared" si="27"/>
        <v>92</v>
      </c>
      <c r="FO10" s="4">
        <f t="shared" si="28"/>
        <v>161</v>
      </c>
      <c r="FP10" s="4">
        <f t="shared" si="29"/>
        <v>170</v>
      </c>
      <c r="FQ10" s="4">
        <f t="shared" si="30"/>
        <v>428</v>
      </c>
      <c r="FS10" s="10">
        <f t="shared" si="1"/>
        <v>423</v>
      </c>
      <c r="FT10" s="25"/>
      <c r="FU10" s="4">
        <f t="shared" si="31"/>
        <v>124.2</v>
      </c>
      <c r="FV10" s="4"/>
      <c r="FW10" s="15">
        <f t="shared" si="32"/>
        <v>135.4</v>
      </c>
      <c r="FX10" s="4"/>
      <c r="FY10" s="15">
        <f t="shared" si="33"/>
        <v>127.3</v>
      </c>
      <c r="FZ10" s="4"/>
      <c r="GA10" s="15"/>
      <c r="GB10" s="15"/>
      <c r="GC10" s="15"/>
      <c r="GD10" s="15"/>
      <c r="GE10" s="4"/>
      <c r="GF10" s="4">
        <f t="shared" si="34"/>
        <v>127.9</v>
      </c>
      <c r="GG10" s="4"/>
      <c r="GH10" s="4">
        <f t="shared" si="35"/>
        <v>132.89999999999998</v>
      </c>
      <c r="GI10" s="4"/>
      <c r="GJ10" s="4">
        <f t="shared" si="36"/>
        <v>130.55000000000001</v>
      </c>
      <c r="GK10" s="15"/>
    </row>
    <row r="11" spans="1:193" ht="15" customHeight="1" x14ac:dyDescent="0.25">
      <c r="A11" t="s">
        <v>6</v>
      </c>
      <c r="B11" s="4">
        <f>'[1]NSR Classic'!E11</f>
        <v>67.3</v>
      </c>
      <c r="C11" s="4">
        <f>'[1]NSR Classic'!F11</f>
        <v>16</v>
      </c>
      <c r="D11" s="4">
        <f>'[1]NSR Classic'!G11</f>
        <v>53</v>
      </c>
      <c r="E11" s="4">
        <f>'[1]NSR Classic'!E48</f>
        <v>68.599999999999994</v>
      </c>
      <c r="F11" s="4">
        <f>'[1]NSR Classic'!F48</f>
        <v>17</v>
      </c>
      <c r="G11" s="4">
        <f>'[1]NSR Classic'!G48</f>
        <v>51</v>
      </c>
      <c r="H11" s="4">
        <f t="shared" si="2"/>
        <v>135.89999999999998</v>
      </c>
      <c r="I11" s="4">
        <f>'[1]NSR Classic'!F85</f>
        <v>16</v>
      </c>
      <c r="J11" s="4">
        <f>'[1]NSR Classic'!G85</f>
        <v>104</v>
      </c>
      <c r="K11" s="4"/>
      <c r="L11" s="9">
        <f t="shared" si="3"/>
        <v>6324.7859999999991</v>
      </c>
      <c r="M11" s="4">
        <v>16</v>
      </c>
      <c r="O11">
        <f>'[1]NSR GT3'!E11</f>
        <v>65.400000000000006</v>
      </c>
      <c r="P11">
        <f>'[1]NSR GT3'!F11</f>
        <v>18</v>
      </c>
      <c r="Q11">
        <f>'[1]NSR GT3'!G11</f>
        <v>49</v>
      </c>
      <c r="R11">
        <f>'[1]NSR GT3'!E48</f>
        <v>69.099999999999994</v>
      </c>
      <c r="S11">
        <f>'[1]NSR GT3'!F48</f>
        <v>15</v>
      </c>
      <c r="T11">
        <f>'[1]NSR GT3'!G48</f>
        <v>55</v>
      </c>
      <c r="U11">
        <f t="shared" si="4"/>
        <v>134.5</v>
      </c>
      <c r="V11">
        <f>'[1]NSR GT3'!F85</f>
        <v>16</v>
      </c>
      <c r="W11">
        <f t="shared" si="5"/>
        <v>104</v>
      </c>
      <c r="Y11" s="9">
        <f t="shared" si="6"/>
        <v>6259.63</v>
      </c>
      <c r="Z11" s="4">
        <v>16</v>
      </c>
      <c r="AA11" t="str">
        <f t="shared" si="7"/>
        <v>Jens Pettersson</v>
      </c>
      <c r="AH11">
        <f t="shared" si="37"/>
        <v>0</v>
      </c>
      <c r="AJ11">
        <f t="shared" si="38"/>
        <v>0</v>
      </c>
      <c r="AM11" s="10">
        <f t="shared" si="39"/>
        <v>0</v>
      </c>
      <c r="AN11" s="4"/>
      <c r="AO11" s="4" t="str">
        <f t="shared" si="8"/>
        <v>Jens Pettersson</v>
      </c>
      <c r="AP11" s="15">
        <f>'[3]NSR Classic'!E$12</f>
        <v>70.849999999999994</v>
      </c>
      <c r="AQ11" s="4">
        <f>'[3]NSR Classic'!F$12</f>
        <v>20</v>
      </c>
      <c r="AR11" s="4">
        <f>'[3]NSR Classic'!G$12</f>
        <v>45</v>
      </c>
      <c r="AS11" s="15">
        <f>'[3]NSR Classic'!E49</f>
        <v>70.8</v>
      </c>
      <c r="AT11" s="10">
        <f>'[3]NSR Classic'!F49</f>
        <v>20</v>
      </c>
      <c r="AU11" s="10">
        <f>'[3]NSR Classic'!G49</f>
        <v>45</v>
      </c>
      <c r="AV11" s="15">
        <f t="shared" si="9"/>
        <v>141.64999999999998</v>
      </c>
      <c r="AW11" s="17">
        <f>'[3]NSR Classic'!F86</f>
        <v>21</v>
      </c>
      <c r="AX11" s="17">
        <f>'[3]NSR Classic'!G86</f>
        <v>90</v>
      </c>
      <c r="AY11" s="4"/>
      <c r="AZ11" s="4"/>
      <c r="BA11" s="10">
        <f t="shared" si="10"/>
        <v>6592.3909999999987</v>
      </c>
      <c r="BB11" s="4">
        <v>21</v>
      </c>
      <c r="BC11" s="4"/>
      <c r="BD11" s="4"/>
      <c r="BE11" s="19">
        <f>'[7]NSR GT3'!E13</f>
        <v>68.150000000000006</v>
      </c>
      <c r="BF11" s="10">
        <f>'[7]NSR GT3'!F13</f>
        <v>23</v>
      </c>
      <c r="BG11" s="10">
        <f>'[7]NSR GT3'!G13</f>
        <v>42</v>
      </c>
      <c r="BH11" s="15">
        <f>'[7]NSR GT3'!E50</f>
        <v>71.2</v>
      </c>
      <c r="BI11" s="4">
        <f>'[7]NSR GT3'!F50</f>
        <v>19</v>
      </c>
      <c r="BJ11" s="4">
        <f>'[7]NSR GT3'!G50</f>
        <v>47</v>
      </c>
      <c r="BK11" s="15">
        <f t="shared" si="40"/>
        <v>139.35000000000002</v>
      </c>
      <c r="BL11" s="17">
        <f>'[7]NSR GT3'!$F$87</f>
        <v>20</v>
      </c>
      <c r="BM11" s="15">
        <f t="shared" si="41"/>
        <v>89</v>
      </c>
      <c r="BN11" s="4"/>
      <c r="BO11" s="15"/>
      <c r="BP11" s="10">
        <f t="shared" si="42"/>
        <v>6485.3490000000011</v>
      </c>
      <c r="BQ11" s="17">
        <v>20</v>
      </c>
      <c r="BR11" s="4" t="str">
        <f t="shared" si="11"/>
        <v>Jens Pettersson</v>
      </c>
      <c r="BS11" s="15">
        <f>'[4]NSR F1'!$E$5</f>
        <v>68</v>
      </c>
      <c r="BT11" s="20">
        <f>'[4]NSR F1'!$F$5</f>
        <v>21</v>
      </c>
      <c r="BU11" s="15">
        <f>'[4]NSR F1'!$G$5</f>
        <v>44</v>
      </c>
      <c r="BV11" s="15">
        <f>'[4]NSR F1'!$E$42</f>
        <v>69.849999999999994</v>
      </c>
      <c r="BW11" s="10">
        <f>'[4]NSR F1'!$F$42</f>
        <v>20</v>
      </c>
      <c r="BX11" s="15">
        <f>'[4]NSR F1'!$G$42</f>
        <v>45</v>
      </c>
      <c r="BY11" s="15">
        <f>BS11+BV11</f>
        <v>137.85</v>
      </c>
      <c r="BZ11" s="17">
        <f>'[4]NSR F1'!$F$42</f>
        <v>20</v>
      </c>
      <c r="CA11" s="17">
        <f>'[4]NSR F1'!$G$79</f>
        <v>89</v>
      </c>
      <c r="CB11" s="4"/>
      <c r="CC11" s="4"/>
      <c r="CD11" s="10">
        <f>(BS11+BV11+CC11)*$A$3</f>
        <v>6415.5389999999998</v>
      </c>
      <c r="CE11" s="4">
        <v>23</v>
      </c>
      <c r="CF11" s="17"/>
      <c r="CG11" s="17"/>
      <c r="CH11" s="15">
        <f>'[4]NSR Classic'!$E$5</f>
        <v>70.150000000000006</v>
      </c>
      <c r="CI11" s="10">
        <f>'[4]NSR Classic'!$F$5</f>
        <v>23</v>
      </c>
      <c r="CJ11" s="10">
        <f>'[4]NSR Classic'!$G$5</f>
        <v>42</v>
      </c>
      <c r="CK11" s="15">
        <f>'[4]NSR Classic'!$E$42</f>
        <v>71.3</v>
      </c>
      <c r="CL11" s="10">
        <f>'[4]NSR Classic'!$F$42</f>
        <v>21</v>
      </c>
      <c r="CM11" s="10">
        <f>'[4]NSR Classic'!$G$42</f>
        <v>44</v>
      </c>
      <c r="CN11" s="15">
        <f t="shared" si="0"/>
        <v>141.44999999999999</v>
      </c>
      <c r="CO11" s="17">
        <f>'[5]NSR Classic'!$F$79</f>
        <v>22</v>
      </c>
      <c r="CP11" s="17">
        <f>'[5]NSR Classic'!$G$79</f>
        <v>86</v>
      </c>
      <c r="CQ11" s="4"/>
      <c r="CR11" s="4"/>
      <c r="CS11" s="10">
        <f>(CH11+CK11+CR11)*$A$3</f>
        <v>6583.0829999999996</v>
      </c>
      <c r="CT11" s="17">
        <v>22</v>
      </c>
      <c r="CU11" s="4" t="str">
        <f t="shared" si="12"/>
        <v>Jens Pettersson</v>
      </c>
      <c r="CV11" s="15">
        <f>'[6]NSR Lördag 2023'!$C$10</f>
        <v>72.989999999999995</v>
      </c>
      <c r="CW11" s="4">
        <f>'[6]NSR Lördag 2023'!$D$10</f>
        <v>17</v>
      </c>
      <c r="CX11" s="4"/>
      <c r="CY11" s="4">
        <f>'[6]NSR Lördag 2023'!$J$10</f>
        <v>72.2</v>
      </c>
      <c r="CZ11" s="4">
        <f>'[6]NSR Lördag 2023'!$K$10</f>
        <v>18</v>
      </c>
      <c r="DA11" s="4"/>
      <c r="DB11" s="4">
        <f>'[6]NSR Lördag 2023'!$Q$10</f>
        <v>145.19</v>
      </c>
      <c r="DC11" s="4">
        <f>'[6]NSR Lördag 2023'!$R$10</f>
        <v>16</v>
      </c>
      <c r="DD11" s="17"/>
      <c r="DE11" s="4"/>
      <c r="DF11" s="4"/>
      <c r="DG11" s="10">
        <f>(CV11+CY11+DF11)*$A$3</f>
        <v>6757.1426000000001</v>
      </c>
      <c r="DH11" s="4">
        <f>DC11</f>
        <v>16</v>
      </c>
      <c r="DI11" s="17"/>
      <c r="DJ11" s="15">
        <f>'[6]NSR Söndag 2023'!$C$11</f>
        <v>70.7</v>
      </c>
      <c r="DK11" s="4">
        <f>'[6]NSR Söndag 2023'!$D$11</f>
        <v>17</v>
      </c>
      <c r="DL11" s="15"/>
      <c r="DM11" s="15">
        <f>'[6]NSR Söndag 2023'!$J$11</f>
        <v>71.55</v>
      </c>
      <c r="DN11" s="4">
        <f>'[6]NSR Söndag 2023'!$K$11</f>
        <v>13</v>
      </c>
      <c r="DO11" s="15"/>
      <c r="DP11" s="15">
        <f>'[6]NSR Söndag 2023'!$Q$11</f>
        <v>142.25</v>
      </c>
      <c r="DQ11" s="4">
        <f>'[6]NSR Söndag 2023'!$R$11</f>
        <v>13</v>
      </c>
      <c r="DR11" s="17"/>
      <c r="DS11" s="4"/>
      <c r="DT11" s="17"/>
      <c r="DU11" s="10">
        <f>(DJ11+DM11+DT11)*$A$3</f>
        <v>6620.3149999999996</v>
      </c>
      <c r="DV11" s="17">
        <f>'[6]NSR Söndag 2023'!$R$11</f>
        <v>13</v>
      </c>
      <c r="DW11" s="17" t="str">
        <f t="shared" si="13"/>
        <v>Jens Pettersson</v>
      </c>
      <c r="DX11" s="17">
        <f>'[8]NSR Lördag 2023'!$C$24</f>
        <v>66.55</v>
      </c>
      <c r="DY11" s="17">
        <f>'[8]NSR Lördag 2023'!$D$24</f>
        <v>22</v>
      </c>
      <c r="DZ11" s="17"/>
      <c r="EA11" s="17">
        <f>'[8]NSR Lördag 2023'!$J$24</f>
        <v>68.650000000000006</v>
      </c>
      <c r="EB11" s="17">
        <f>'[8]NSR Lördag 2023'!$K$24</f>
        <v>21</v>
      </c>
      <c r="EC11" s="17"/>
      <c r="ED11" s="17">
        <f>'[8]NSR Lördag 2023'!$Q$24</f>
        <v>135.19999999999999</v>
      </c>
      <c r="EE11" s="17">
        <f>'[8]NSR Lördag 2023'!$R$24</f>
        <v>22</v>
      </c>
      <c r="EF11" s="17"/>
      <c r="EG11" s="17"/>
      <c r="EH11" s="17"/>
      <c r="EI11" s="10">
        <f t="shared" si="14"/>
        <v>6292.2079999999996</v>
      </c>
      <c r="EJ11" s="17">
        <f>'[8]NSR Lördag 2023'!$R$24</f>
        <v>22</v>
      </c>
      <c r="EK11" s="17"/>
      <c r="EL11" s="17"/>
      <c r="EM11" s="17"/>
      <c r="EN11" s="17"/>
      <c r="EO11" s="17"/>
      <c r="EP11" s="17"/>
      <c r="EQ11" s="17"/>
      <c r="ES11" s="15">
        <f t="shared" si="15"/>
        <v>1253.3399999999999</v>
      </c>
      <c r="ET11" s="10">
        <f t="shared" si="43"/>
        <v>58330.443599999999</v>
      </c>
      <c r="EU11" s="12">
        <f t="shared" si="16"/>
        <v>58.330443599999995</v>
      </c>
      <c r="EV11">
        <f t="shared" si="17"/>
        <v>562</v>
      </c>
      <c r="EX11" s="4">
        <v>13</v>
      </c>
      <c r="EY11" s="4">
        <v>16</v>
      </c>
      <c r="EZ11" s="4">
        <f t="shared" si="18"/>
        <v>23</v>
      </c>
      <c r="FA11" s="4">
        <f>DH11</f>
        <v>16</v>
      </c>
      <c r="FB11" s="4">
        <f t="shared" si="19"/>
        <v>16</v>
      </c>
      <c r="FC11" s="4">
        <f t="shared" si="20"/>
        <v>16</v>
      </c>
      <c r="FD11" s="4"/>
      <c r="FE11" s="4">
        <f t="shared" si="22"/>
        <v>21</v>
      </c>
      <c r="FF11" s="4">
        <f t="shared" si="23"/>
        <v>20</v>
      </c>
      <c r="FG11" s="4">
        <f t="shared" si="24"/>
        <v>23</v>
      </c>
      <c r="FH11" s="4">
        <f t="shared" si="25"/>
        <v>22</v>
      </c>
      <c r="FI11" s="4">
        <f>DH11</f>
        <v>16</v>
      </c>
      <c r="FJ11" s="4">
        <f>DV11</f>
        <v>13</v>
      </c>
      <c r="FK11" s="4">
        <f>EJ11</f>
        <v>22</v>
      </c>
      <c r="FL11" s="4"/>
      <c r="FM11" s="4">
        <f t="shared" si="26"/>
        <v>208</v>
      </c>
      <c r="FN11" s="4"/>
      <c r="FO11" s="4">
        <f t="shared" si="28"/>
        <v>179</v>
      </c>
      <c r="FP11" s="4">
        <f t="shared" si="29"/>
        <v>175</v>
      </c>
      <c r="FQ11" s="4">
        <f t="shared" si="30"/>
        <v>387</v>
      </c>
      <c r="FS11" s="10">
        <f t="shared" si="1"/>
        <v>354</v>
      </c>
      <c r="FT11" s="25"/>
      <c r="FU11" s="4">
        <f t="shared" si="31"/>
        <v>135.89999999999998</v>
      </c>
      <c r="FV11" s="4"/>
      <c r="FW11" s="15">
        <f t="shared" si="32"/>
        <v>141.64999999999998</v>
      </c>
      <c r="FX11" s="4"/>
      <c r="FY11" s="15">
        <f t="shared" si="33"/>
        <v>141.44999999999999</v>
      </c>
      <c r="FZ11" s="4"/>
      <c r="GA11" s="15">
        <f>DP11</f>
        <v>142.25</v>
      </c>
      <c r="GB11" s="15"/>
      <c r="GC11" s="15">
        <f t="shared" si="44"/>
        <v>135.19999999999999</v>
      </c>
      <c r="GD11" s="15"/>
      <c r="GE11" s="4"/>
      <c r="GF11" s="4">
        <f t="shared" si="34"/>
        <v>134.5</v>
      </c>
      <c r="GG11" s="4"/>
      <c r="GH11" s="4"/>
      <c r="GI11" s="4"/>
      <c r="GJ11" s="4">
        <f t="shared" si="36"/>
        <v>139.35000000000002</v>
      </c>
      <c r="GK11" s="15"/>
    </row>
    <row r="12" spans="1:193" x14ac:dyDescent="0.25">
      <c r="A12" t="s">
        <v>7</v>
      </c>
      <c r="B12" s="4">
        <f>'[1]NSR Classic'!E12</f>
        <v>71</v>
      </c>
      <c r="C12" s="4">
        <f>'[1]NSR Classic'!F12</f>
        <v>10</v>
      </c>
      <c r="D12" s="4">
        <f>'[1]NSR Classic'!G12</f>
        <v>70</v>
      </c>
      <c r="E12" s="4">
        <f>'[1]NSR Classic'!E49</f>
        <v>70.900000000000006</v>
      </c>
      <c r="F12" s="4">
        <f>'[1]NSR Classic'!F49</f>
        <v>11</v>
      </c>
      <c r="G12" s="4">
        <f>'[1]NSR Classic'!G49</f>
        <v>67</v>
      </c>
      <c r="H12" s="4">
        <f t="shared" si="2"/>
        <v>141.9</v>
      </c>
      <c r="I12" s="4">
        <f>'[1]NSR Classic'!F86</f>
        <v>11</v>
      </c>
      <c r="J12" s="4">
        <f>'[1]NSR Classic'!G86</f>
        <v>137</v>
      </c>
      <c r="K12" s="4"/>
      <c r="L12" s="9">
        <f t="shared" si="3"/>
        <v>6604.0259999999998</v>
      </c>
      <c r="M12" s="4">
        <v>11</v>
      </c>
      <c r="O12">
        <f>'[1]NSR GT3'!E12</f>
        <v>71.599999999999994</v>
      </c>
      <c r="P12">
        <f>'[1]NSR GT3'!F12</f>
        <v>9</v>
      </c>
      <c r="Q12">
        <f>'[1]NSR GT3'!G12</f>
        <v>80</v>
      </c>
      <c r="R12">
        <f>'[1]NSR GT3'!E49</f>
        <v>71.3</v>
      </c>
      <c r="S12">
        <f>'[1]NSR GT3'!F49</f>
        <v>10</v>
      </c>
      <c r="T12">
        <f>'[1]NSR GT3'!G49</f>
        <v>70</v>
      </c>
      <c r="U12">
        <f t="shared" si="4"/>
        <v>142.89999999999998</v>
      </c>
      <c r="V12">
        <f>'[1]NSR GT3'!F86</f>
        <v>11</v>
      </c>
      <c r="W12">
        <f t="shared" si="5"/>
        <v>150</v>
      </c>
      <c r="Y12" s="9">
        <f t="shared" si="6"/>
        <v>6650.5659999999989</v>
      </c>
      <c r="Z12" s="4">
        <v>11</v>
      </c>
      <c r="AA12" t="str">
        <f t="shared" si="7"/>
        <v>Ulf Persson</v>
      </c>
      <c r="AB12">
        <f>'[2]NSR GT3'!E18</f>
        <v>73.3</v>
      </c>
      <c r="AC12">
        <f>'[2]NSR GT3'!F18</f>
        <v>12</v>
      </c>
      <c r="AD12">
        <f>'[2]NSR GT3'!G18</f>
        <v>64</v>
      </c>
      <c r="AE12">
        <f>'[2]NSR GT3'!E55</f>
        <v>73.650000000000006</v>
      </c>
      <c r="AF12">
        <f>'[2]NSR GT3'!F55</f>
        <v>11</v>
      </c>
      <c r="AG12">
        <f>'[2]NSR GT3'!G55</f>
        <v>67</v>
      </c>
      <c r="AH12">
        <f t="shared" si="37"/>
        <v>146.94999999999999</v>
      </c>
      <c r="AI12">
        <f>'[2]NSR GT3'!F92</f>
        <v>12</v>
      </c>
      <c r="AJ12">
        <f t="shared" si="38"/>
        <v>131</v>
      </c>
      <c r="AM12" s="10">
        <f t="shared" si="39"/>
        <v>6839.052999999999</v>
      </c>
      <c r="AN12" s="4">
        <v>12</v>
      </c>
      <c r="AO12" s="4" t="str">
        <f t="shared" si="8"/>
        <v>Ulf Persson</v>
      </c>
      <c r="AP12" s="15">
        <f>'[3]NSR Classic'!E$10</f>
        <v>71.099999999999994</v>
      </c>
      <c r="AQ12" s="4">
        <f>'[3]NSR Classic'!F$10</f>
        <v>17</v>
      </c>
      <c r="AR12" s="4">
        <f>'[3]NSR Classic'!G$10</f>
        <v>51</v>
      </c>
      <c r="AS12" s="15">
        <f>'[3]NSR Classic'!E47</f>
        <v>72.8</v>
      </c>
      <c r="AT12" s="10">
        <f>'[3]NSR Classic'!F47</f>
        <v>14</v>
      </c>
      <c r="AU12" s="10">
        <f>'[3]NSR Classic'!G47</f>
        <v>58</v>
      </c>
      <c r="AV12" s="15">
        <f t="shared" si="9"/>
        <v>143.89999999999998</v>
      </c>
      <c r="AW12" s="17">
        <f>'[3]NSR Classic'!F84</f>
        <v>17</v>
      </c>
      <c r="AX12" s="17">
        <f>'[3]NSR Classic'!G84</f>
        <v>109</v>
      </c>
      <c r="AY12" s="4"/>
      <c r="AZ12" s="4"/>
      <c r="BA12" s="10">
        <f t="shared" si="10"/>
        <v>6697.1059999999989</v>
      </c>
      <c r="BB12" s="4">
        <v>17</v>
      </c>
      <c r="BC12" s="4"/>
      <c r="BD12" s="4"/>
      <c r="BE12" s="19">
        <f>'[7]NSR GT3'!E10</f>
        <v>74.599999999999994</v>
      </c>
      <c r="BF12" s="10">
        <f>'[7]NSR GT3'!F10</f>
        <v>13</v>
      </c>
      <c r="BG12" s="10">
        <f>'[7]NSR GT3'!G10</f>
        <v>61</v>
      </c>
      <c r="BH12" s="15">
        <f>'[7]NSR GT3'!E47</f>
        <v>73.3</v>
      </c>
      <c r="BI12" s="4">
        <f>'[7]NSR GT3'!F47</f>
        <v>16</v>
      </c>
      <c r="BJ12" s="4">
        <f>'[7]NSR GT3'!G47</f>
        <v>53</v>
      </c>
      <c r="BK12" s="15">
        <f t="shared" si="40"/>
        <v>147.89999999999998</v>
      </c>
      <c r="BL12" s="17">
        <f>'[7]NSR GT3'!$F$84</f>
        <v>12</v>
      </c>
      <c r="BM12" s="15">
        <f t="shared" si="41"/>
        <v>114</v>
      </c>
      <c r="BN12" s="4"/>
      <c r="BO12" s="15"/>
      <c r="BP12" s="10">
        <f t="shared" si="42"/>
        <v>6883.2659999999987</v>
      </c>
      <c r="BQ12" s="17">
        <v>13</v>
      </c>
      <c r="BR12" s="4" t="str">
        <f t="shared" si="11"/>
        <v>Ulf Persson</v>
      </c>
      <c r="BS12" s="15">
        <f>'[4]NSR F1'!$E$12</f>
        <v>73.45</v>
      </c>
      <c r="BT12" s="20">
        <f>'[4]NSR F1'!$F$12</f>
        <v>15</v>
      </c>
      <c r="BU12" s="15">
        <f>'[4]NSR F1'!$G$12</f>
        <v>55</v>
      </c>
      <c r="BV12" s="15">
        <f>'[4]NSR F1'!$E$49</f>
        <v>75.150000000000006</v>
      </c>
      <c r="BW12" s="10">
        <f>'[4]NSR F1'!$F$49</f>
        <v>14</v>
      </c>
      <c r="BX12" s="15">
        <f>'[4]NSR F1'!$G$49</f>
        <v>58</v>
      </c>
      <c r="BY12" s="15">
        <f>BS12+BV12</f>
        <v>148.60000000000002</v>
      </c>
      <c r="BZ12" s="17">
        <f>'[4]NSR F1'!$F$49</f>
        <v>14</v>
      </c>
      <c r="CA12" s="17">
        <f>'[4]NSR F1'!$G$86</f>
        <v>113</v>
      </c>
      <c r="CB12" s="4"/>
      <c r="CC12" s="4"/>
      <c r="CD12" s="10">
        <f>(BS12+BV12+CC12)*$A$3</f>
        <v>6915.844000000001</v>
      </c>
      <c r="CE12" s="4">
        <v>16</v>
      </c>
      <c r="CF12" s="17"/>
      <c r="CG12" s="17"/>
      <c r="CH12" s="15">
        <f>'[4]NSR Classic'!$E$12</f>
        <v>76.2</v>
      </c>
      <c r="CI12" s="10">
        <f>'[4]NSR Classic'!$F$12</f>
        <v>9</v>
      </c>
      <c r="CJ12" s="10">
        <f>'[4]NSR Classic'!$G$12</f>
        <v>80</v>
      </c>
      <c r="CK12" s="15">
        <f>'[4]NSR Classic'!$E$49</f>
        <v>77.05</v>
      </c>
      <c r="CL12" s="10">
        <f>'[4]NSR Classic'!$F$49</f>
        <v>6</v>
      </c>
      <c r="CM12" s="10">
        <f>'[4]NSR Classic'!$G$49</f>
        <v>135</v>
      </c>
      <c r="CN12" s="15">
        <f t="shared" si="0"/>
        <v>153.25</v>
      </c>
      <c r="CO12" s="17">
        <f>'[5]NSR Classic'!$F$86</f>
        <v>8</v>
      </c>
      <c r="CP12" s="17">
        <f>'[5]NSR Classic'!$G$86</f>
        <v>215</v>
      </c>
      <c r="CQ12" s="4"/>
      <c r="CR12" s="4"/>
      <c r="CS12" s="10">
        <f>(CH12+CK12+CR12)*$A$3</f>
        <v>7132.2550000000001</v>
      </c>
      <c r="CT12" s="17">
        <v>8</v>
      </c>
      <c r="CU12" s="4" t="str">
        <f t="shared" si="12"/>
        <v>Ulf Persson</v>
      </c>
      <c r="CV12" s="15">
        <f>'[6]NSR Lördag 2023'!$C$13</f>
        <v>75.650000000000006</v>
      </c>
      <c r="CW12" s="4">
        <f>'[6]NSR Lördag 2023'!$D$13</f>
        <v>14</v>
      </c>
      <c r="CX12" s="4"/>
      <c r="CY12" s="4">
        <f>'[6]NSR Lördag 2023'!$J$13</f>
        <v>76.400000000000006</v>
      </c>
      <c r="CZ12" s="4">
        <f>'[6]NSR Lördag 2023'!$K$13</f>
        <v>12</v>
      </c>
      <c r="DA12" s="4"/>
      <c r="DB12" s="4">
        <f>'[6]NSR Lördag 2023'!$Q$13</f>
        <v>152.05000000000001</v>
      </c>
      <c r="DC12" s="4">
        <f>'[6]NSR Lördag 2023'!$R$13</f>
        <v>12</v>
      </c>
      <c r="DD12" s="17"/>
      <c r="DE12" s="4"/>
      <c r="DF12" s="4"/>
      <c r="DG12" s="10">
        <f>(CV12+CY12+DF12)*$A$3</f>
        <v>7076.4070000000002</v>
      </c>
      <c r="DH12" s="4">
        <f>DC12</f>
        <v>12</v>
      </c>
      <c r="DI12" s="17"/>
      <c r="DJ12" s="15">
        <f>'[6]NSR Söndag 2023'!$C$14</f>
        <v>74.989999999999995</v>
      </c>
      <c r="DK12" s="4">
        <f>'[6]NSR Söndag 2023'!$D$14</f>
        <v>8</v>
      </c>
      <c r="DL12" s="15"/>
      <c r="DM12" s="15">
        <f>'[6]NSR Söndag 2023'!$J$14</f>
        <v>76.95</v>
      </c>
      <c r="DN12" s="4">
        <f>'[6]NSR Söndag 2023'!$K$14</f>
        <v>6</v>
      </c>
      <c r="DO12" s="15"/>
      <c r="DP12" s="15">
        <f>'[6]NSR Söndag 2023'!$Q$14</f>
        <v>151.94</v>
      </c>
      <c r="DQ12" s="4">
        <f>'[6]NSR Söndag 2023'!$R$14</f>
        <v>7</v>
      </c>
      <c r="DR12" s="17"/>
      <c r="DS12" s="4"/>
      <c r="DT12" s="17"/>
      <c r="DU12" s="10">
        <f>(DJ12+DM12+DT12)*$A$3</f>
        <v>7071.2875999999997</v>
      </c>
      <c r="DV12" s="17">
        <f>'[6]NSR Söndag 2023'!$R$14</f>
        <v>7</v>
      </c>
      <c r="DW12" s="17" t="str">
        <f t="shared" si="13"/>
        <v>Ulf Persson</v>
      </c>
      <c r="DX12" s="17">
        <f>'[8]NSR Lördag 2023'!$C$12</f>
        <v>74.75</v>
      </c>
      <c r="DY12" s="17">
        <f>'[8]NSR Lördag 2023'!$D$12</f>
        <v>10</v>
      </c>
      <c r="DZ12" s="17"/>
      <c r="EA12" s="17">
        <f>'[8]NSR Lördag 2023'!$J$12</f>
        <v>75.8</v>
      </c>
      <c r="EB12" s="17">
        <f>'[8]NSR Lördag 2023'!$K$12</f>
        <v>8</v>
      </c>
      <c r="EC12" s="17"/>
      <c r="ED12" s="17">
        <f>'[8]NSR Lördag 2023'!$Q$12</f>
        <v>150.55000000000001</v>
      </c>
      <c r="EE12" s="17">
        <f>'[8]NSR Lördag 2023'!$R$12</f>
        <v>8</v>
      </c>
      <c r="EF12" s="17"/>
      <c r="EG12" s="17"/>
      <c r="EH12" s="17"/>
      <c r="EI12" s="10">
        <f t="shared" si="14"/>
        <v>7006.5970000000007</v>
      </c>
      <c r="EJ12" s="17">
        <f>'[8]NSR Lördag 2023'!$R$12</f>
        <v>8</v>
      </c>
      <c r="EK12" s="17"/>
      <c r="EL12" s="17"/>
      <c r="EM12" s="17"/>
      <c r="EN12" s="17"/>
      <c r="EO12" s="17"/>
      <c r="EP12" s="17"/>
      <c r="EQ12" s="17"/>
      <c r="ES12" s="15">
        <f t="shared" si="15"/>
        <v>1479.94</v>
      </c>
      <c r="ET12" s="10">
        <f t="shared" si="43"/>
        <v>68876.407600000006</v>
      </c>
      <c r="EU12" s="12">
        <f t="shared" si="16"/>
        <v>68.876407600000007</v>
      </c>
      <c r="EV12">
        <f t="shared" si="17"/>
        <v>969</v>
      </c>
      <c r="EX12" s="4">
        <v>7</v>
      </c>
      <c r="EY12" s="4">
        <v>11</v>
      </c>
      <c r="EZ12" s="4">
        <f t="shared" si="18"/>
        <v>16</v>
      </c>
      <c r="FA12" s="4">
        <f>DH12</f>
        <v>12</v>
      </c>
      <c r="FB12" s="4">
        <f t="shared" si="19"/>
        <v>11</v>
      </c>
      <c r="FC12" s="4">
        <f t="shared" si="20"/>
        <v>11</v>
      </c>
      <c r="FD12" s="4">
        <f t="shared" si="21"/>
        <v>12</v>
      </c>
      <c r="FE12" s="4">
        <f t="shared" si="22"/>
        <v>17</v>
      </c>
      <c r="FF12" s="4">
        <f t="shared" si="23"/>
        <v>13</v>
      </c>
      <c r="FG12" s="4">
        <f t="shared" si="24"/>
        <v>16</v>
      </c>
      <c r="FH12" s="4">
        <f t="shared" si="25"/>
        <v>8</v>
      </c>
      <c r="FI12" s="4">
        <f>DH12</f>
        <v>12</v>
      </c>
      <c r="FJ12" s="4">
        <f>DV12</f>
        <v>7</v>
      </c>
      <c r="FK12" s="4">
        <f>EJ12</f>
        <v>8</v>
      </c>
      <c r="FL12" s="4"/>
      <c r="FM12" s="4">
        <f t="shared" si="26"/>
        <v>287</v>
      </c>
      <c r="FN12" s="4">
        <f t="shared" si="27"/>
        <v>131</v>
      </c>
      <c r="FO12" s="4">
        <f t="shared" si="28"/>
        <v>223</v>
      </c>
      <c r="FP12" s="4">
        <f t="shared" si="29"/>
        <v>328</v>
      </c>
      <c r="FQ12" s="4">
        <f t="shared" si="30"/>
        <v>641</v>
      </c>
      <c r="FS12" s="10">
        <f t="shared" si="1"/>
        <v>682</v>
      </c>
      <c r="FT12" s="25"/>
      <c r="FU12" s="4">
        <f t="shared" si="31"/>
        <v>141.9</v>
      </c>
      <c r="FV12" s="4"/>
      <c r="FW12" s="15">
        <f t="shared" si="32"/>
        <v>143.89999999999998</v>
      </c>
      <c r="FX12" s="4"/>
      <c r="FY12" s="15">
        <f t="shared" si="33"/>
        <v>153.25</v>
      </c>
      <c r="FZ12" s="4"/>
      <c r="GA12" s="15">
        <f>DP12</f>
        <v>151.94</v>
      </c>
      <c r="GB12" s="15"/>
      <c r="GC12" s="15">
        <f t="shared" si="44"/>
        <v>150.55000000000001</v>
      </c>
      <c r="GD12" s="15"/>
      <c r="GE12" s="4"/>
      <c r="GF12" s="4">
        <f t="shared" si="34"/>
        <v>142.89999999999998</v>
      </c>
      <c r="GG12" s="4"/>
      <c r="GH12" s="4">
        <f t="shared" si="35"/>
        <v>146.94999999999999</v>
      </c>
      <c r="GI12" s="4"/>
      <c r="GJ12" s="4">
        <f t="shared" si="36"/>
        <v>147.89999999999998</v>
      </c>
      <c r="GK12" s="15"/>
    </row>
    <row r="13" spans="1:193" x14ac:dyDescent="0.25">
      <c r="A13" t="s">
        <v>8</v>
      </c>
      <c r="B13" s="4">
        <f>'[1]NSR Classic'!E13</f>
        <v>71.900000000000006</v>
      </c>
      <c r="C13" s="4">
        <f>'[1]NSR Classic'!F13</f>
        <v>9</v>
      </c>
      <c r="D13" s="4">
        <f>'[1]NSR Classic'!G13</f>
        <v>80</v>
      </c>
      <c r="E13" s="4">
        <f>'[1]NSR Classic'!E50</f>
        <v>71.900000000000006</v>
      </c>
      <c r="F13" s="4">
        <f>'[1]NSR Classic'!F50</f>
        <v>9</v>
      </c>
      <c r="G13" s="4">
        <f>'[1]NSR Classic'!G50</f>
        <v>80</v>
      </c>
      <c r="H13" s="4">
        <f t="shared" si="2"/>
        <v>143.80000000000001</v>
      </c>
      <c r="I13" s="4">
        <f>'[1]NSR Classic'!F87</f>
        <v>10</v>
      </c>
      <c r="J13" s="4">
        <f>'[1]NSR Classic'!G87</f>
        <v>160</v>
      </c>
      <c r="K13" s="4"/>
      <c r="L13" s="9">
        <f t="shared" si="3"/>
        <v>6692.4520000000002</v>
      </c>
      <c r="M13" s="4">
        <v>10</v>
      </c>
      <c r="O13">
        <f>'[1]NSR GT3'!E13</f>
        <v>73.5</v>
      </c>
      <c r="P13">
        <f>'[1]NSR GT3'!F13</f>
        <v>7</v>
      </c>
      <c r="Q13">
        <f>'[1]NSR GT3'!G13</f>
        <v>110</v>
      </c>
      <c r="R13">
        <f>'[1]NSR GT3'!E50</f>
        <v>73.8</v>
      </c>
      <c r="S13">
        <f>'[1]NSR GT3'!F50</f>
        <v>9</v>
      </c>
      <c r="T13">
        <f>'[1]NSR GT3'!G50</f>
        <v>80</v>
      </c>
      <c r="U13">
        <f t="shared" si="4"/>
        <v>147.30000000000001</v>
      </c>
      <c r="V13">
        <f>'[1]NSR GT3'!F87</f>
        <v>8</v>
      </c>
      <c r="W13">
        <f t="shared" si="5"/>
        <v>190</v>
      </c>
      <c r="Y13" s="9">
        <f t="shared" si="6"/>
        <v>6855.3420000000006</v>
      </c>
      <c r="Z13" s="4">
        <v>8</v>
      </c>
      <c r="AA13" t="str">
        <f t="shared" si="7"/>
        <v>Bo Åkesson</v>
      </c>
      <c r="AH13">
        <f t="shared" si="37"/>
        <v>0</v>
      </c>
      <c r="AJ13">
        <f t="shared" si="38"/>
        <v>0</v>
      </c>
      <c r="AM13" s="10">
        <f t="shared" si="39"/>
        <v>0</v>
      </c>
      <c r="AN13" s="4"/>
      <c r="AO13" s="4" t="str">
        <f t="shared" si="8"/>
        <v>Bo Åkesson</v>
      </c>
      <c r="AP13" s="15">
        <f>'[3]NSR Classic'!E$27</f>
        <v>74.150000000000006</v>
      </c>
      <c r="AQ13" s="4">
        <f>'[3]NSR Classic'!F$27</f>
        <v>9</v>
      </c>
      <c r="AR13" s="4">
        <f>'[3]NSR Classic'!G$27</f>
        <v>80</v>
      </c>
      <c r="AS13" s="15">
        <f>'[3]NSR Classic'!E64</f>
        <v>74.599999999999994</v>
      </c>
      <c r="AT13" s="10">
        <f>'[3]NSR Classic'!F64</f>
        <v>10</v>
      </c>
      <c r="AU13" s="10">
        <f>'[3]NSR Classic'!G64</f>
        <v>70</v>
      </c>
      <c r="AV13" s="15">
        <f t="shared" si="9"/>
        <v>148.75</v>
      </c>
      <c r="AW13" s="17">
        <f>'[3]NSR Classic'!F101</f>
        <v>11</v>
      </c>
      <c r="AX13" s="17">
        <f>'[3]NSR Classic'!G101</f>
        <v>150</v>
      </c>
      <c r="AY13" s="4"/>
      <c r="AZ13" s="4"/>
      <c r="BA13" s="10">
        <f t="shared" si="10"/>
        <v>6922.8249999999998</v>
      </c>
      <c r="BB13" s="4">
        <v>11</v>
      </c>
      <c r="BC13" s="4"/>
      <c r="BD13" s="4"/>
      <c r="BE13" s="19">
        <f>'[7]NSR GT3'!E27</f>
        <v>77.150000000000006</v>
      </c>
      <c r="BF13" s="10">
        <f>'[7]NSR GT3'!F27</f>
        <v>5</v>
      </c>
      <c r="BG13" s="10">
        <f>'[7]NSR GT3'!G27</f>
        <v>150</v>
      </c>
      <c r="BH13" s="15">
        <f>'[7]NSR GT3'!E64</f>
        <v>77.989999999999995</v>
      </c>
      <c r="BI13" s="4">
        <f>'[7]NSR GT3'!F64</f>
        <v>6</v>
      </c>
      <c r="BJ13" s="4">
        <f>'[7]NSR GT3'!G64</f>
        <v>135</v>
      </c>
      <c r="BK13" s="15">
        <f t="shared" si="40"/>
        <v>155.13999999999999</v>
      </c>
      <c r="BL13" s="17">
        <f>'[7]NSR GT3'!$F$101</f>
        <v>6</v>
      </c>
      <c r="BM13" s="15">
        <f t="shared" si="41"/>
        <v>285</v>
      </c>
      <c r="BN13" s="4"/>
      <c r="BO13" s="15"/>
      <c r="BP13" s="10">
        <f t="shared" si="42"/>
        <v>7220.2155999999995</v>
      </c>
      <c r="BQ13" s="17">
        <v>6</v>
      </c>
      <c r="BR13" s="4" t="str">
        <f t="shared" si="11"/>
        <v>Bo Åkesson</v>
      </c>
      <c r="BS13" s="15">
        <f>'[4]NSR F1'!$E$26</f>
        <v>75.95</v>
      </c>
      <c r="BT13" s="20">
        <f>'[4]NSR F1'!$F$26</f>
        <v>10</v>
      </c>
      <c r="BU13" s="15">
        <f>'[4]NSR F1'!$G$26</f>
        <v>70</v>
      </c>
      <c r="BV13" s="15">
        <f>'[4]NSR F1'!$E$63</f>
        <v>75.81</v>
      </c>
      <c r="BW13" s="10">
        <f>'[4]NSR F1'!$F$63</f>
        <v>13</v>
      </c>
      <c r="BX13" s="15">
        <f>'[4]NSR F1'!$G$63</f>
        <v>61</v>
      </c>
      <c r="BY13" s="15">
        <f>BS13+BV13</f>
        <v>151.76</v>
      </c>
      <c r="BZ13" s="17">
        <f>'[4]NSR F1'!$F$63</f>
        <v>13</v>
      </c>
      <c r="CA13" s="17">
        <f>'[4]NSR F1'!$G$100</f>
        <v>131</v>
      </c>
      <c r="CB13" s="4"/>
      <c r="CC13" s="4"/>
      <c r="CD13" s="10">
        <f>(BS13+BV13+CC13)*$A$3</f>
        <v>7062.9103999999998</v>
      </c>
      <c r="CE13" s="4">
        <v>12</v>
      </c>
      <c r="CF13" s="17"/>
      <c r="CG13" s="17"/>
      <c r="CH13" s="15"/>
      <c r="CI13" s="10"/>
      <c r="CJ13" s="10"/>
      <c r="CK13" s="15"/>
      <c r="CL13" s="10"/>
      <c r="CM13" s="10"/>
      <c r="CN13" s="15"/>
      <c r="CO13" s="17"/>
      <c r="CP13" s="17"/>
      <c r="CQ13" s="4"/>
      <c r="CR13" s="4"/>
      <c r="CS13" s="10"/>
      <c r="CT13" s="17"/>
      <c r="CU13" s="4" t="str">
        <f t="shared" si="12"/>
        <v>Bo Åkesson</v>
      </c>
      <c r="CV13" s="15">
        <f>'[6]NSR Lördag 2023'!$C$12</f>
        <v>78.900000000000006</v>
      </c>
      <c r="CW13" s="4">
        <f>'[6]NSR Lördag 2023'!$D$12</f>
        <v>8</v>
      </c>
      <c r="CX13" s="4"/>
      <c r="CY13" s="4">
        <f>'[6]NSR Lördag 2023'!$J$12</f>
        <v>65.349999999999994</v>
      </c>
      <c r="CZ13" s="4">
        <f>'[6]NSR Lördag 2023'!$K$12</f>
        <v>24</v>
      </c>
      <c r="DA13" s="4"/>
      <c r="DB13" s="4">
        <f>'[6]NSR Lördag 2023'!$Q$12</f>
        <v>144.25</v>
      </c>
      <c r="DC13" s="4">
        <f>'[6]NSR Lördag 2023'!$R$12</f>
        <v>17</v>
      </c>
      <c r="DD13" s="17"/>
      <c r="DE13" s="4"/>
      <c r="DF13" s="4"/>
      <c r="DG13" s="10">
        <f>(CV13+CY13+DF13)*$A$3</f>
        <v>6713.3949999999995</v>
      </c>
      <c r="DH13" s="4">
        <f>DC13</f>
        <v>17</v>
      </c>
      <c r="DI13" s="17"/>
      <c r="DJ13" s="15">
        <f>'[6]NSR Söndag 2023'!$C$13</f>
        <v>75.45</v>
      </c>
      <c r="DK13" s="4">
        <f>'[6]NSR Söndag 2023'!$D$13</f>
        <v>7</v>
      </c>
      <c r="DL13" s="15"/>
      <c r="DM13" s="15">
        <f>'[6]NSR Söndag 2023'!$J$13</f>
        <v>75.650000000000006</v>
      </c>
      <c r="DN13" s="4">
        <f>'[6]NSR Söndag 2023'!$K$13</f>
        <v>9</v>
      </c>
      <c r="DO13" s="15"/>
      <c r="DP13" s="15">
        <f>'[6]NSR Söndag 2023'!$Q$13</f>
        <v>151.10000000000002</v>
      </c>
      <c r="DQ13" s="4">
        <f>'[6]NSR Söndag 2023'!$R$13</f>
        <v>8</v>
      </c>
      <c r="DR13" s="17"/>
      <c r="DS13" s="4"/>
      <c r="DT13" s="17"/>
      <c r="DU13" s="10">
        <f>(DJ13+DM13+DT13)*$A$3</f>
        <v>7032.1940000000013</v>
      </c>
      <c r="DV13" s="17">
        <f>'[6]NSR Söndag 2023'!$R$13</f>
        <v>8</v>
      </c>
      <c r="DW13" s="17" t="str">
        <f t="shared" si="13"/>
        <v>Bo Åkesson</v>
      </c>
      <c r="DX13" s="17">
        <f>'[8]NSR Lördag 2023'!$C$27</f>
        <v>76.849999999999994</v>
      </c>
      <c r="DY13" s="17">
        <f>'[8]NSR Lördag 2023'!$D$27</f>
        <v>5</v>
      </c>
      <c r="DZ13" s="17"/>
      <c r="EA13" s="17">
        <f>'[8]NSR Lördag 2023'!$J$27</f>
        <v>72.650000000000006</v>
      </c>
      <c r="EB13" s="17">
        <f>'[8]NSR Lördag 2023'!$K$27</f>
        <v>14</v>
      </c>
      <c r="EC13" s="17"/>
      <c r="ED13" s="17">
        <f>'[8]NSR Lördag 2023'!$Q$27</f>
        <v>149.5</v>
      </c>
      <c r="EE13" s="17">
        <f>'[8]NSR Lördag 2023'!$R$27</f>
        <v>9</v>
      </c>
      <c r="EF13" s="17"/>
      <c r="EG13" s="17"/>
      <c r="EH13" s="17"/>
      <c r="EI13" s="10">
        <f t="shared" si="14"/>
        <v>6957.73</v>
      </c>
      <c r="EJ13" s="17">
        <f>'[8]NSR Lördag 2023'!$R$27</f>
        <v>9</v>
      </c>
      <c r="EK13" s="17"/>
      <c r="EL13" s="17"/>
      <c r="EM13" s="17"/>
      <c r="EN13" s="17"/>
      <c r="EO13" s="17"/>
      <c r="EP13" s="17"/>
      <c r="EQ13" s="17"/>
      <c r="ES13" s="15">
        <f t="shared" si="15"/>
        <v>1191.6000000000001</v>
      </c>
      <c r="ET13" s="10">
        <f t="shared" si="43"/>
        <v>55457.064000000006</v>
      </c>
      <c r="EU13" s="12">
        <f t="shared" si="16"/>
        <v>55.457064000000003</v>
      </c>
      <c r="EV13">
        <f t="shared" si="17"/>
        <v>916</v>
      </c>
      <c r="EX13" s="4">
        <v>8</v>
      </c>
      <c r="EY13" s="4">
        <v>6</v>
      </c>
      <c r="EZ13" s="4">
        <f t="shared" si="18"/>
        <v>12</v>
      </c>
      <c r="FA13" s="4">
        <f>DH13</f>
        <v>17</v>
      </c>
      <c r="FB13" s="4">
        <f t="shared" si="19"/>
        <v>10</v>
      </c>
      <c r="FC13" s="4">
        <f t="shared" si="20"/>
        <v>8</v>
      </c>
      <c r="FD13" s="4"/>
      <c r="FE13" s="4">
        <f t="shared" si="22"/>
        <v>11</v>
      </c>
      <c r="FF13" s="4">
        <f t="shared" si="23"/>
        <v>6</v>
      </c>
      <c r="FG13" s="4">
        <f t="shared" si="24"/>
        <v>12</v>
      </c>
      <c r="FH13" s="4"/>
      <c r="FI13" s="4">
        <f>DH13</f>
        <v>17</v>
      </c>
      <c r="FJ13" s="4">
        <f>DV13</f>
        <v>8</v>
      </c>
      <c r="FK13" s="4">
        <f>EJ13</f>
        <v>9</v>
      </c>
      <c r="FL13" s="4"/>
      <c r="FM13" s="4">
        <f t="shared" si="26"/>
        <v>350</v>
      </c>
      <c r="FN13" s="4"/>
      <c r="FO13" s="4">
        <f t="shared" si="28"/>
        <v>435</v>
      </c>
      <c r="FP13" s="4">
        <f t="shared" si="29"/>
        <v>131</v>
      </c>
      <c r="FQ13" s="4">
        <f t="shared" si="30"/>
        <v>785</v>
      </c>
      <c r="FS13" s="10">
        <f t="shared" si="1"/>
        <v>566</v>
      </c>
      <c r="FT13" s="25"/>
      <c r="FU13" s="4">
        <f t="shared" si="31"/>
        <v>143.80000000000001</v>
      </c>
      <c r="FV13" s="4"/>
      <c r="FW13" s="15">
        <f t="shared" si="32"/>
        <v>148.75</v>
      </c>
      <c r="FX13" s="4"/>
      <c r="FY13" s="15"/>
      <c r="FZ13" s="4"/>
      <c r="GA13" s="15">
        <f>DP13</f>
        <v>151.10000000000002</v>
      </c>
      <c r="GB13" s="15"/>
      <c r="GC13" s="15">
        <f t="shared" si="44"/>
        <v>149.5</v>
      </c>
      <c r="GD13" s="15"/>
      <c r="GE13" s="4"/>
      <c r="GF13" s="4">
        <f t="shared" si="34"/>
        <v>147.30000000000001</v>
      </c>
      <c r="GG13" s="4"/>
      <c r="GH13" s="4"/>
      <c r="GI13" s="4"/>
      <c r="GJ13" s="4">
        <f t="shared" si="36"/>
        <v>155.13999999999999</v>
      </c>
      <c r="GK13" s="15"/>
    </row>
    <row r="14" spans="1:193" x14ac:dyDescent="0.25">
      <c r="A14" t="s">
        <v>9</v>
      </c>
      <c r="B14" s="4">
        <f>'[1]NSR Classic'!E14</f>
        <v>70.400000000000006</v>
      </c>
      <c r="C14" s="4">
        <f>'[1]NSR Classic'!F14</f>
        <v>11</v>
      </c>
      <c r="D14" s="4">
        <f>'[1]NSR Classic'!G14</f>
        <v>67</v>
      </c>
      <c r="E14" s="4">
        <f>'[1]NSR Classic'!E51</f>
        <v>70.8</v>
      </c>
      <c r="F14" s="4">
        <f>'[1]NSR Classic'!F51</f>
        <v>12</v>
      </c>
      <c r="G14" s="4">
        <f>'[1]NSR Classic'!G51</f>
        <v>64</v>
      </c>
      <c r="H14" s="4">
        <f t="shared" si="2"/>
        <v>141.19999999999999</v>
      </c>
      <c r="I14" s="4">
        <f>'[1]NSR Classic'!F88</f>
        <v>12</v>
      </c>
      <c r="J14" s="4">
        <f>'[1]NSR Classic'!G88</f>
        <v>131</v>
      </c>
      <c r="K14" s="4"/>
      <c r="L14" s="9">
        <f t="shared" si="3"/>
        <v>6571.4479999999994</v>
      </c>
      <c r="M14" s="4">
        <v>12</v>
      </c>
      <c r="O14">
        <f>'[1]NSR GT3'!E14</f>
        <v>69.8</v>
      </c>
      <c r="P14">
        <f>'[1]NSR GT3'!F14</f>
        <v>11</v>
      </c>
      <c r="Q14">
        <f>'[1]NSR GT3'!G14</f>
        <v>67</v>
      </c>
      <c r="R14">
        <f>'[1]NSR GT3'!E51</f>
        <v>69.8</v>
      </c>
      <c r="S14">
        <f>'[1]NSR GT3'!F51</f>
        <v>13</v>
      </c>
      <c r="T14">
        <f>'[1]NSR GT3'!G51</f>
        <v>61</v>
      </c>
      <c r="U14">
        <f t="shared" si="4"/>
        <v>139.6</v>
      </c>
      <c r="V14">
        <f>'[1]NSR GT3'!F88</f>
        <v>13</v>
      </c>
      <c r="W14">
        <f t="shared" si="5"/>
        <v>128</v>
      </c>
      <c r="Y14" s="9">
        <f t="shared" si="6"/>
        <v>6496.9839999999995</v>
      </c>
      <c r="Z14" s="4">
        <v>13</v>
      </c>
      <c r="AA14" t="str">
        <f t="shared" si="7"/>
        <v>Magnus Hansson</v>
      </c>
      <c r="AB14">
        <f>'[2]NSR GT3'!E13</f>
        <v>71.849999999999994</v>
      </c>
      <c r="AC14">
        <f>'[2]NSR GT3'!F13</f>
        <v>15</v>
      </c>
      <c r="AD14">
        <f>'[2]NSR GT3'!G13</f>
        <v>55</v>
      </c>
      <c r="AE14">
        <f>'[2]NSR GT3'!E50</f>
        <v>69.650000000000006</v>
      </c>
      <c r="AF14">
        <f>'[2]NSR GT3'!F50</f>
        <v>15</v>
      </c>
      <c r="AG14">
        <f>'[2]NSR GT3'!G50</f>
        <v>55</v>
      </c>
      <c r="AH14">
        <f t="shared" si="37"/>
        <v>141.5</v>
      </c>
      <c r="AI14">
        <f>'[2]NSR GT3'!F87</f>
        <v>15</v>
      </c>
      <c r="AJ14">
        <f t="shared" si="38"/>
        <v>110</v>
      </c>
      <c r="AM14" s="10">
        <f t="shared" si="39"/>
        <v>6585.41</v>
      </c>
      <c r="AN14" s="4">
        <v>15</v>
      </c>
      <c r="AO14" s="4" t="str">
        <f t="shared" si="8"/>
        <v>Magnus Hansson</v>
      </c>
      <c r="AP14" s="15">
        <f>'[3]NSR Classic'!E$30</f>
        <v>59.3</v>
      </c>
      <c r="AQ14" s="4">
        <f>'[3]NSR Classic'!F$30</f>
        <v>30</v>
      </c>
      <c r="AR14" s="4">
        <f>'[3]NSR Classic'!G$30</f>
        <v>35</v>
      </c>
      <c r="AS14" s="15">
        <f>'[3]NSR Classic'!E67</f>
        <v>64.95</v>
      </c>
      <c r="AT14" s="10">
        <f>'[3]NSR Classic'!F67</f>
        <v>29</v>
      </c>
      <c r="AU14" s="10">
        <f>'[3]NSR Classic'!G67</f>
        <v>36</v>
      </c>
      <c r="AV14" s="15">
        <f t="shared" si="9"/>
        <v>124.25</v>
      </c>
      <c r="AW14" s="17">
        <f>'[3]NSR Classic'!F104</f>
        <v>30</v>
      </c>
      <c r="AX14" s="17">
        <f>'[3]NSR Classic'!G104</f>
        <v>71</v>
      </c>
      <c r="AY14" s="4"/>
      <c r="AZ14" s="4"/>
      <c r="BA14" s="10">
        <f t="shared" si="10"/>
        <v>5782.5950000000003</v>
      </c>
      <c r="BB14" s="4">
        <v>30</v>
      </c>
      <c r="BC14" s="4"/>
      <c r="BD14" s="4"/>
      <c r="BE14" s="19">
        <f>'[7]NSR GT3'!E30</f>
        <v>68.849999999999994</v>
      </c>
      <c r="BF14" s="10">
        <f>'[7]NSR GT3'!F30</f>
        <v>21</v>
      </c>
      <c r="BG14" s="10">
        <f>'[7]NSR GT3'!G30</f>
        <v>44</v>
      </c>
      <c r="BH14" s="15">
        <f>'[7]NSR GT3'!E67</f>
        <v>70.3</v>
      </c>
      <c r="BI14" s="4">
        <f>'[7]NSR GT3'!F67</f>
        <v>20</v>
      </c>
      <c r="BJ14" s="4">
        <f>'[7]NSR GT3'!G67</f>
        <v>45</v>
      </c>
      <c r="BK14" s="15">
        <f t="shared" si="40"/>
        <v>139.14999999999998</v>
      </c>
      <c r="BL14" s="17">
        <f>'[7]NSR GT3'!$F$104</f>
        <v>20</v>
      </c>
      <c r="BM14" s="15">
        <f t="shared" si="41"/>
        <v>89</v>
      </c>
      <c r="BN14" s="4"/>
      <c r="BO14" s="15"/>
      <c r="BP14" s="10">
        <f t="shared" si="42"/>
        <v>6476.0409999999993</v>
      </c>
      <c r="BQ14" s="17">
        <v>21</v>
      </c>
      <c r="BR14" s="4" t="str">
        <f t="shared" si="11"/>
        <v>Magnus Hansson</v>
      </c>
      <c r="BS14" s="15"/>
      <c r="BT14" s="20"/>
      <c r="BU14" s="15"/>
      <c r="BV14" s="15"/>
      <c r="BW14" s="10"/>
      <c r="BX14" s="10"/>
      <c r="BY14" s="15"/>
      <c r="BZ14" s="17"/>
      <c r="CA14" s="17"/>
      <c r="CB14" s="4"/>
      <c r="CC14" s="4"/>
      <c r="CD14" s="10"/>
      <c r="CE14" s="4"/>
      <c r="CF14" s="17"/>
      <c r="CG14" s="17"/>
      <c r="CH14" s="15">
        <f>'[4]NSR Classic'!$E$28</f>
        <v>75.400000000000006</v>
      </c>
      <c r="CI14" s="10">
        <f>'[4]NSR Classic'!$F$28</f>
        <v>13</v>
      </c>
      <c r="CJ14" s="10">
        <f>'[4]NSR Classic'!$G$28</f>
        <v>61</v>
      </c>
      <c r="CK14" s="15">
        <f>'[4]NSR Classic'!$E$65</f>
        <v>73.95</v>
      </c>
      <c r="CL14" s="10">
        <f>'[4]NSR Classic'!$F$65</f>
        <v>16</v>
      </c>
      <c r="CM14" s="10">
        <f>'[4]NSR Classic'!$G$65</f>
        <v>53</v>
      </c>
      <c r="CN14" s="15">
        <f>CH14+CK14</f>
        <v>149.35000000000002</v>
      </c>
      <c r="CO14" s="17">
        <f>'[5]NSR Classic'!$F$102</f>
        <v>15</v>
      </c>
      <c r="CP14" s="17">
        <f>'[5]NSR Classic'!$G$102</f>
        <v>114</v>
      </c>
      <c r="CQ14" s="4"/>
      <c r="CR14" s="4"/>
      <c r="CS14" s="10"/>
      <c r="CT14" s="17"/>
      <c r="CU14" s="4" t="str">
        <f t="shared" si="12"/>
        <v>Magnus Hansson</v>
      </c>
      <c r="CV14" s="15">
        <f>'[6]NSR Lördag 2023'!$C$18</f>
        <v>76.2</v>
      </c>
      <c r="CW14" s="4">
        <f>'[6]NSR Lördag 2023'!$D$18</f>
        <v>12</v>
      </c>
      <c r="CX14" s="4"/>
      <c r="CY14" s="4">
        <f>'[6]NSR Lördag 2023'!$J$18</f>
        <v>76.099999999999994</v>
      </c>
      <c r="CZ14" s="4">
        <f>'[6]NSR Lördag 2023'!$K$18</f>
        <v>13</v>
      </c>
      <c r="DA14" s="4"/>
      <c r="DB14" s="4">
        <f>'[6]NSR Lördag 2023'!$Q$18</f>
        <v>152.30000000000001</v>
      </c>
      <c r="DC14" s="4">
        <f>'[6]NSR Lördag 2023'!$R$18</f>
        <v>11</v>
      </c>
      <c r="DD14" s="17"/>
      <c r="DE14" s="4"/>
      <c r="DF14" s="4"/>
      <c r="DG14" s="10">
        <f>(CV14+CY14+DF14)*$A$3</f>
        <v>7088.0420000000004</v>
      </c>
      <c r="DH14" s="4">
        <f>DC14</f>
        <v>11</v>
      </c>
      <c r="DI14" s="17"/>
      <c r="DJ14" s="15">
        <f>'[6]NSR Söndag 2023'!$C$19</f>
        <v>71.150000000000006</v>
      </c>
      <c r="DK14" s="4">
        <f>'[6]NSR Söndag 2023'!$D$19</f>
        <v>15</v>
      </c>
      <c r="DL14" s="15"/>
      <c r="DM14" s="15">
        <f>'[6]NSR Söndag 2023'!$J$19</f>
        <v>69.849999999999994</v>
      </c>
      <c r="DN14" s="4">
        <f>'[6]NSR Söndag 2023'!$K$19</f>
        <v>17</v>
      </c>
      <c r="DO14" s="15"/>
      <c r="DP14" s="15">
        <f>'[6]NSR Söndag 2023'!$Q$19</f>
        <v>141</v>
      </c>
      <c r="DQ14" s="4">
        <f>'[6]NSR Söndag 2023'!$R$19</f>
        <v>17</v>
      </c>
      <c r="DR14" s="17"/>
      <c r="DS14" s="4"/>
      <c r="DT14" s="17"/>
      <c r="DU14" s="10">
        <f>(DJ14+DM14+DT14)*$A$3</f>
        <v>6562.14</v>
      </c>
      <c r="DV14" s="17">
        <f>'[6]NSR Söndag 2023'!$R$19</f>
        <v>17</v>
      </c>
      <c r="DW14" s="17" t="str">
        <f t="shared" si="13"/>
        <v>Magnus Hansson</v>
      </c>
      <c r="DX14" s="17">
        <f>'[8]NSR Lördag 2023'!$C$23</f>
        <v>71.8</v>
      </c>
      <c r="DY14" s="17">
        <f>'[8]NSR Lördag 2023'!$D$23</f>
        <v>14</v>
      </c>
      <c r="DZ14" s="17"/>
      <c r="EA14" s="17">
        <f>'[8]NSR Lördag 2023'!$J$23</f>
        <v>70.2</v>
      </c>
      <c r="EB14" s="17">
        <f>'[8]NSR Lördag 2023'!$K$23</f>
        <v>18</v>
      </c>
      <c r="EC14" s="17"/>
      <c r="ED14" s="17">
        <f>'[8]NSR Lördag 2023'!$Q$23</f>
        <v>142</v>
      </c>
      <c r="EE14" s="17">
        <f>'[8]NSR Lördag 2023'!$R$23</f>
        <v>17</v>
      </c>
      <c r="EF14" s="17"/>
      <c r="EG14" s="17"/>
      <c r="EH14" s="17"/>
      <c r="EI14" s="10">
        <f t="shared" si="14"/>
        <v>6608.68</v>
      </c>
      <c r="EJ14" s="17">
        <f>'[8]NSR Lördag 2023'!$R$23</f>
        <v>17</v>
      </c>
      <c r="EK14" s="17"/>
      <c r="EL14" s="17"/>
      <c r="EM14" s="17"/>
      <c r="EN14" s="17"/>
      <c r="EO14" s="17"/>
      <c r="EP14" s="17"/>
      <c r="EQ14" s="17"/>
      <c r="ES14" s="15">
        <f t="shared" si="15"/>
        <v>1270.3499999999999</v>
      </c>
      <c r="ET14" s="10">
        <f t="shared" si="43"/>
        <v>59122.088999999993</v>
      </c>
      <c r="EU14" s="12">
        <f t="shared" si="16"/>
        <v>59.122088999999995</v>
      </c>
      <c r="EV14">
        <f t="shared" si="17"/>
        <v>643</v>
      </c>
      <c r="EX14" s="4">
        <v>12</v>
      </c>
      <c r="EY14" s="4">
        <v>13</v>
      </c>
      <c r="EZ14" s="4"/>
      <c r="FA14" s="4">
        <f>DH14</f>
        <v>11</v>
      </c>
      <c r="FB14" s="4">
        <f t="shared" si="19"/>
        <v>12</v>
      </c>
      <c r="FC14" s="4">
        <f t="shared" si="20"/>
        <v>13</v>
      </c>
      <c r="FD14" s="4">
        <f t="shared" si="21"/>
        <v>15</v>
      </c>
      <c r="FE14" s="4">
        <f t="shared" si="22"/>
        <v>30</v>
      </c>
      <c r="FF14" s="4">
        <f t="shared" si="23"/>
        <v>21</v>
      </c>
      <c r="FG14" s="4"/>
      <c r="FH14" s="4"/>
      <c r="FI14" s="4">
        <f>DH14</f>
        <v>11</v>
      </c>
      <c r="FJ14" s="4">
        <f>DV14</f>
        <v>17</v>
      </c>
      <c r="FK14" s="4">
        <f>EJ14</f>
        <v>17</v>
      </c>
      <c r="FL14" s="4"/>
      <c r="FM14" s="4">
        <f t="shared" si="26"/>
        <v>259</v>
      </c>
      <c r="FN14" s="4">
        <f t="shared" si="27"/>
        <v>110</v>
      </c>
      <c r="FO14" s="4">
        <f t="shared" si="28"/>
        <v>160</v>
      </c>
      <c r="FP14" s="4">
        <f t="shared" si="29"/>
        <v>114</v>
      </c>
      <c r="FQ14" s="4">
        <f t="shared" si="30"/>
        <v>529</v>
      </c>
      <c r="FS14" s="10">
        <f t="shared" si="1"/>
        <v>384</v>
      </c>
      <c r="FT14" s="25"/>
      <c r="FU14" s="4">
        <f t="shared" si="31"/>
        <v>141.19999999999999</v>
      </c>
      <c r="FV14" s="4"/>
      <c r="FW14" s="15">
        <f t="shared" si="32"/>
        <v>124.25</v>
      </c>
      <c r="FX14" s="4"/>
      <c r="FY14" s="15">
        <f t="shared" si="33"/>
        <v>149.35000000000002</v>
      </c>
      <c r="FZ14" s="4"/>
      <c r="GA14" s="15">
        <f>DP14</f>
        <v>141</v>
      </c>
      <c r="GB14" s="15"/>
      <c r="GC14" s="15">
        <f t="shared" si="44"/>
        <v>142</v>
      </c>
      <c r="GD14" s="15"/>
      <c r="GE14" s="4"/>
      <c r="GF14" s="4">
        <f t="shared" si="34"/>
        <v>139.6</v>
      </c>
      <c r="GG14" s="4"/>
      <c r="GH14" s="4">
        <f t="shared" si="35"/>
        <v>141.5</v>
      </c>
      <c r="GI14" s="4"/>
      <c r="GJ14" s="4">
        <f t="shared" si="36"/>
        <v>139.14999999999998</v>
      </c>
      <c r="GK14" s="15"/>
    </row>
    <row r="15" spans="1:193" x14ac:dyDescent="0.25">
      <c r="A15" t="s">
        <v>10</v>
      </c>
      <c r="B15" s="4">
        <f>'[1]NSR Classic'!E15</f>
        <v>72</v>
      </c>
      <c r="C15" s="4">
        <f>'[1]NSR Classic'!F15</f>
        <v>8</v>
      </c>
      <c r="D15" s="4">
        <f>'[1]NSR Classic'!G15</f>
        <v>95</v>
      </c>
      <c r="E15" s="4">
        <f>'[1]NSR Classic'!E52</f>
        <v>72.599999999999994</v>
      </c>
      <c r="F15" s="4">
        <f>'[1]NSR Classic'!F52</f>
        <v>7</v>
      </c>
      <c r="G15" s="4">
        <f>'[1]NSR Classic'!G52</f>
        <v>110</v>
      </c>
      <c r="H15" s="4">
        <f t="shared" si="2"/>
        <v>144.6</v>
      </c>
      <c r="I15" s="4">
        <f>'[1]NSR Classic'!F89</f>
        <v>7</v>
      </c>
      <c r="J15" s="4">
        <f>'[1]NSR Classic'!G89</f>
        <v>205</v>
      </c>
      <c r="K15" s="4"/>
      <c r="L15" s="9">
        <f t="shared" si="3"/>
        <v>6729.6839999999993</v>
      </c>
      <c r="M15" s="4">
        <v>7</v>
      </c>
      <c r="Y15" s="9"/>
      <c r="Z15" s="4"/>
      <c r="AA15" t="str">
        <f t="shared" si="7"/>
        <v>Peter Heidne</v>
      </c>
      <c r="AM15" s="10"/>
      <c r="AN15" s="4"/>
      <c r="AO15" s="4" t="str">
        <f t="shared" si="8"/>
        <v>Peter Heidne</v>
      </c>
      <c r="AP15" s="15">
        <f>'[3]NSR Classic'!E$33</f>
        <v>72.5</v>
      </c>
      <c r="AQ15" s="4">
        <f>'[3]NSR Classic'!F$33</f>
        <v>11</v>
      </c>
      <c r="AR15" s="4">
        <f>'[3]NSR Classic'!G$33</f>
        <v>67</v>
      </c>
      <c r="AS15" s="15">
        <f>'[3]NSR Classic'!E70</f>
        <v>72.3</v>
      </c>
      <c r="AT15" s="10">
        <f>'[3]NSR Classic'!F70</f>
        <v>18</v>
      </c>
      <c r="AU15" s="10">
        <f>'[3]NSR Classic'!G70</f>
        <v>49</v>
      </c>
      <c r="AV15" s="15">
        <f t="shared" si="9"/>
        <v>144.80000000000001</v>
      </c>
      <c r="AW15" s="17">
        <f>'[3]NSR Classic'!F107</f>
        <v>14</v>
      </c>
      <c r="AX15" s="17">
        <f>'[3]NSR Classic'!G107</f>
        <v>116</v>
      </c>
      <c r="AY15" s="4"/>
      <c r="AZ15" s="4"/>
      <c r="BA15" s="10">
        <f t="shared" si="10"/>
        <v>6738.9920000000002</v>
      </c>
      <c r="BB15" s="4">
        <v>14</v>
      </c>
      <c r="BC15" s="4"/>
      <c r="BD15" s="4"/>
      <c r="BE15" s="19"/>
      <c r="BF15" s="10"/>
      <c r="BG15" s="10"/>
      <c r="BH15" s="15"/>
      <c r="BI15" s="4"/>
      <c r="BJ15" s="4"/>
      <c r="BK15" s="15"/>
      <c r="BL15" s="17"/>
      <c r="BM15" s="15"/>
      <c r="BN15" s="4"/>
      <c r="BO15" s="15"/>
      <c r="BP15" s="10"/>
      <c r="BQ15" s="17"/>
      <c r="BR15" s="4" t="str">
        <f t="shared" si="11"/>
        <v>Peter Heidne</v>
      </c>
      <c r="BS15" s="15">
        <f>'[4]NSR F1'!$E$23</f>
        <v>71.3</v>
      </c>
      <c r="BT15" s="20">
        <f>'[4]NSR F1'!$F$23</f>
        <v>18</v>
      </c>
      <c r="BU15" s="15">
        <f>'[4]NSR F1'!$G$23</f>
        <v>49</v>
      </c>
      <c r="BV15" s="15">
        <f>'[4]NSR F1'!$E$60</f>
        <v>70.8</v>
      </c>
      <c r="BW15" s="10">
        <f>'[4]NSR F1'!$F$60</f>
        <v>19</v>
      </c>
      <c r="BX15" s="15">
        <f>'[4]NSR F1'!$G$60</f>
        <v>47</v>
      </c>
      <c r="BY15" s="15">
        <f>BS15+BV15</f>
        <v>142.1</v>
      </c>
      <c r="BZ15" s="17">
        <f>'[4]NSR F1'!$F$60</f>
        <v>19</v>
      </c>
      <c r="CA15" s="17">
        <f>'[4]NSR F1'!$G$97</f>
        <v>96</v>
      </c>
      <c r="CB15" s="4"/>
      <c r="CC15" s="4"/>
      <c r="CD15" s="10">
        <f>(BS15+BV15+CC15)*$A$3</f>
        <v>6613.3339999999998</v>
      </c>
      <c r="CE15" s="4">
        <v>18</v>
      </c>
      <c r="CF15" s="17"/>
      <c r="CG15" s="17"/>
      <c r="CH15" s="15"/>
      <c r="CI15" s="10"/>
      <c r="CJ15" s="10"/>
      <c r="CK15" s="15"/>
      <c r="CL15" s="10"/>
      <c r="CM15" s="10"/>
      <c r="CN15" s="15"/>
      <c r="CO15" s="17"/>
      <c r="CP15" s="17"/>
      <c r="CQ15" s="4"/>
      <c r="CR15" s="4"/>
      <c r="CS15" s="10"/>
      <c r="CT15" s="17"/>
      <c r="CU15" s="4" t="str">
        <f t="shared" si="12"/>
        <v>Peter Heidne</v>
      </c>
      <c r="CV15" s="15"/>
      <c r="CW15" s="4"/>
      <c r="CX15" s="4"/>
      <c r="CY15" s="4"/>
      <c r="CZ15" s="4"/>
      <c r="DA15" s="4"/>
      <c r="DB15" s="4"/>
      <c r="DC15" s="4"/>
      <c r="DD15" s="17"/>
      <c r="DE15" s="4"/>
      <c r="DF15" s="4"/>
      <c r="DG15" s="10"/>
      <c r="DH15" s="4"/>
      <c r="DI15" s="17"/>
      <c r="DJ15" s="15"/>
      <c r="DK15" s="4"/>
      <c r="DL15" s="15"/>
      <c r="DM15" s="15"/>
      <c r="DN15" s="4"/>
      <c r="DO15" s="15"/>
      <c r="DP15" s="15"/>
      <c r="DQ15" s="4"/>
      <c r="DR15" s="17"/>
      <c r="DS15" s="4"/>
      <c r="DT15" s="17"/>
      <c r="DU15" s="10"/>
      <c r="DV15" s="17"/>
      <c r="DW15" s="17" t="str">
        <f t="shared" si="13"/>
        <v>Peter Heidne</v>
      </c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0"/>
      <c r="EJ15" s="17"/>
      <c r="EK15" s="17"/>
      <c r="EL15" s="17"/>
      <c r="EM15" s="17"/>
      <c r="EN15" s="17"/>
      <c r="EO15" s="17"/>
      <c r="EP15" s="17"/>
      <c r="EQ15" s="17"/>
      <c r="ES15" s="15">
        <f t="shared" si="15"/>
        <v>431.5</v>
      </c>
      <c r="ET15" s="10">
        <f t="shared" si="43"/>
        <v>20082.009999999998</v>
      </c>
      <c r="EU15" s="12">
        <f t="shared" si="16"/>
        <v>20.082009999999997</v>
      </c>
      <c r="EV15">
        <f t="shared" si="17"/>
        <v>417</v>
      </c>
      <c r="EX15" s="4">
        <v>7</v>
      </c>
      <c r="EY15" s="4"/>
      <c r="EZ15" s="4">
        <f t="shared" si="18"/>
        <v>18</v>
      </c>
      <c r="FA15" s="4"/>
      <c r="FB15" s="4">
        <f t="shared" si="19"/>
        <v>7</v>
      </c>
      <c r="FC15" s="4"/>
      <c r="FD15" s="4"/>
      <c r="FE15" s="4">
        <f t="shared" si="22"/>
        <v>14</v>
      </c>
      <c r="FF15" s="4"/>
      <c r="FG15" s="4">
        <f t="shared" si="24"/>
        <v>18</v>
      </c>
      <c r="FH15" s="4"/>
      <c r="FI15" s="4"/>
      <c r="FJ15" s="4"/>
      <c r="FK15" s="4"/>
      <c r="FL15" s="4"/>
      <c r="FM15" s="4">
        <f t="shared" si="26"/>
        <v>205</v>
      </c>
      <c r="FN15" s="4"/>
      <c r="FO15" s="4">
        <f t="shared" si="28"/>
        <v>116</v>
      </c>
      <c r="FP15" s="4">
        <f t="shared" si="29"/>
        <v>96</v>
      </c>
      <c r="FQ15" s="4">
        <f t="shared" si="30"/>
        <v>321</v>
      </c>
      <c r="FS15" s="10">
        <f t="shared" si="1"/>
        <v>212</v>
      </c>
      <c r="FT15" s="25"/>
      <c r="FU15" s="4">
        <f t="shared" si="31"/>
        <v>144.6</v>
      </c>
      <c r="FV15" s="4"/>
      <c r="FW15" s="15">
        <f t="shared" si="32"/>
        <v>144.80000000000001</v>
      </c>
      <c r="FX15" s="4"/>
      <c r="FY15" s="15"/>
      <c r="FZ15" s="4"/>
      <c r="GA15" s="15"/>
      <c r="GB15" s="15"/>
      <c r="GC15" s="15"/>
      <c r="GD15" s="15"/>
      <c r="GE15" s="4"/>
      <c r="GF15" s="4"/>
      <c r="GG15" s="4"/>
      <c r="GH15" s="4"/>
      <c r="GI15" s="4"/>
      <c r="GJ15" s="4"/>
      <c r="GK15" s="15"/>
    </row>
    <row r="16" spans="1:193" x14ac:dyDescent="0.25">
      <c r="A16" t="s">
        <v>11</v>
      </c>
      <c r="B16" s="4">
        <f>'[1]NSR Classic'!E16</f>
        <v>68.3</v>
      </c>
      <c r="C16" s="4">
        <f>'[1]NSR Classic'!F16</f>
        <v>15</v>
      </c>
      <c r="D16" s="4">
        <f>'[1]NSR Classic'!G16</f>
        <v>55</v>
      </c>
      <c r="E16" s="4">
        <f>'[1]NSR Classic'!E53</f>
        <v>69.5</v>
      </c>
      <c r="F16" s="4">
        <f>'[1]NSR Classic'!F53</f>
        <v>15</v>
      </c>
      <c r="G16" s="4">
        <f>'[1]NSR Classic'!G53</f>
        <v>55</v>
      </c>
      <c r="H16" s="4">
        <f t="shared" si="2"/>
        <v>137.80000000000001</v>
      </c>
      <c r="I16" s="4">
        <f>'[1]NSR Classic'!F90</f>
        <v>15</v>
      </c>
      <c r="J16" s="4">
        <f>'[1]NSR Classic'!G90</f>
        <v>110</v>
      </c>
      <c r="K16" s="4"/>
      <c r="L16" s="9">
        <f t="shared" si="3"/>
        <v>6413.2120000000004</v>
      </c>
      <c r="M16" s="4">
        <v>15</v>
      </c>
      <c r="O16">
        <f>'[1]NSR GT3'!E15</f>
        <v>69.400000000000006</v>
      </c>
      <c r="P16">
        <f>'[1]NSR GT3'!F15</f>
        <v>13</v>
      </c>
      <c r="Q16">
        <f>'[1]NSR GT3'!G15</f>
        <v>61</v>
      </c>
      <c r="R16">
        <f>'[1]NSR GT3'!E52</f>
        <v>75.2</v>
      </c>
      <c r="S16">
        <f>'[1]NSR GT3'!F52</f>
        <v>6</v>
      </c>
      <c r="T16">
        <f>'[1]NSR GT3'!G52</f>
        <v>135</v>
      </c>
      <c r="U16">
        <f t="shared" si="4"/>
        <v>144.60000000000002</v>
      </c>
      <c r="V16">
        <f>'[1]NSR GT3'!F89</f>
        <v>7</v>
      </c>
      <c r="W16">
        <f t="shared" si="5"/>
        <v>196</v>
      </c>
      <c r="Y16" s="9">
        <f t="shared" si="6"/>
        <v>6729.6840000000011</v>
      </c>
      <c r="Z16" s="4">
        <v>7</v>
      </c>
      <c r="AA16" t="str">
        <f t="shared" si="7"/>
        <v>Mats Löfström</v>
      </c>
      <c r="AB16">
        <f>'[2]NSR GT3'!E5</f>
        <v>51</v>
      </c>
      <c r="AC16">
        <f>'[2]NSR GT3'!F5</f>
        <v>25</v>
      </c>
      <c r="AD16">
        <f>'[2]NSR GT3'!G5</f>
        <v>40</v>
      </c>
      <c r="AE16">
        <f>'[2]NSR GT3'!E42</f>
        <v>53.85</v>
      </c>
      <c r="AF16">
        <f>'[2]NSR GT3'!F42</f>
        <v>25</v>
      </c>
      <c r="AG16">
        <f>'[2]NSR GT3'!G42</f>
        <v>40</v>
      </c>
      <c r="AH16">
        <f t="shared" si="37"/>
        <v>104.85</v>
      </c>
      <c r="AI16">
        <f>'[2]NSR GT3'!F79</f>
        <v>25</v>
      </c>
      <c r="AJ16">
        <f t="shared" si="38"/>
        <v>80</v>
      </c>
      <c r="AM16" s="10">
        <f t="shared" si="39"/>
        <v>4879.7190000000001</v>
      </c>
      <c r="AN16" s="4">
        <v>25</v>
      </c>
      <c r="AO16" s="4" t="str">
        <f t="shared" si="8"/>
        <v>Mats Löfström</v>
      </c>
      <c r="AP16" s="15">
        <f>'[3]NSR Classic'!E$13</f>
        <v>76.650000000000006</v>
      </c>
      <c r="AQ16" s="4">
        <f>'[3]NSR Classic'!F$13</f>
        <v>6</v>
      </c>
      <c r="AR16" s="4">
        <f>'[3]NSR Classic'!G$13</f>
        <v>135</v>
      </c>
      <c r="AS16" s="15">
        <f>'[3]NSR Classic'!E50</f>
        <v>75.8</v>
      </c>
      <c r="AT16" s="10">
        <f>'[3]NSR Classic'!F50</f>
        <v>7</v>
      </c>
      <c r="AU16" s="10">
        <f>'[3]NSR Classic'!G50</f>
        <v>110</v>
      </c>
      <c r="AV16" s="15">
        <f t="shared" si="9"/>
        <v>152.44999999999999</v>
      </c>
      <c r="AW16" s="17">
        <f>'[3]NSR Classic'!F87</f>
        <v>6</v>
      </c>
      <c r="AX16" s="17">
        <f>'[3]NSR Classic'!G87</f>
        <v>245</v>
      </c>
      <c r="AY16" s="4"/>
      <c r="AZ16" s="4"/>
      <c r="BA16" s="10">
        <f t="shared" si="10"/>
        <v>7095.0229999999992</v>
      </c>
      <c r="BB16" s="4">
        <v>6</v>
      </c>
      <c r="BC16" s="4"/>
      <c r="BD16" s="4"/>
      <c r="BE16" s="19">
        <f>'[7]NSR GT3'!E14</f>
        <v>77.150000000000006</v>
      </c>
      <c r="BF16" s="10">
        <f>'[7]NSR GT3'!F14</f>
        <v>5</v>
      </c>
      <c r="BG16" s="10">
        <f>'[7]NSR GT3'!G14</f>
        <v>150</v>
      </c>
      <c r="BH16" s="15">
        <f>'[7]NSR GT3'!E51</f>
        <v>77.45</v>
      </c>
      <c r="BI16" s="4">
        <f>'[7]NSR GT3'!F51</f>
        <v>7</v>
      </c>
      <c r="BJ16" s="4">
        <f>'[7]NSR GT3'!G51</f>
        <v>110</v>
      </c>
      <c r="BK16" s="15">
        <f t="shared" si="40"/>
        <v>154.60000000000002</v>
      </c>
      <c r="BL16" s="17">
        <f>'[7]NSR GT3'!$F$88</f>
        <v>7</v>
      </c>
      <c r="BM16" s="15">
        <f t="shared" si="41"/>
        <v>260</v>
      </c>
      <c r="BN16" s="4"/>
      <c r="BO16" s="15"/>
      <c r="BP16" s="10">
        <f t="shared" si="42"/>
        <v>7195.0840000000007</v>
      </c>
      <c r="BQ16" s="17">
        <v>7</v>
      </c>
      <c r="BR16" s="4" t="str">
        <f t="shared" si="11"/>
        <v>Mats Löfström</v>
      </c>
      <c r="BS16" s="15">
        <f>'[4]NSR F1'!$E$6</f>
        <v>74.150000000000006</v>
      </c>
      <c r="BT16" s="20">
        <f>'[4]NSR F1'!$F$6</f>
        <v>13</v>
      </c>
      <c r="BU16" s="15">
        <f>'[4]NSR F1'!$G$6</f>
        <v>61</v>
      </c>
      <c r="BV16" s="15">
        <f>'[4]NSR F1'!$E$43</f>
        <v>76.73</v>
      </c>
      <c r="BW16" s="10">
        <f>'[4]NSR F1'!$F$43</f>
        <v>12</v>
      </c>
      <c r="BX16" s="15">
        <f>'[4]NSR F1'!$G$43</f>
        <v>64</v>
      </c>
      <c r="BY16" s="15">
        <f>BS16+BV16</f>
        <v>150.88</v>
      </c>
      <c r="BZ16" s="17">
        <f>'[4]NSR F1'!$F$43</f>
        <v>12</v>
      </c>
      <c r="CA16" s="17">
        <f>'[4]NSR F1'!$G$80</f>
        <v>125</v>
      </c>
      <c r="CB16" s="4"/>
      <c r="CC16" s="4"/>
      <c r="CD16" s="10">
        <f>(BS16+BV16+CC16)*$A$3</f>
        <v>7021.9551999999994</v>
      </c>
      <c r="CE16" s="4">
        <v>14</v>
      </c>
      <c r="CF16" s="17"/>
      <c r="CG16" s="17"/>
      <c r="CH16" s="15">
        <f>'[4]NSR Classic'!$E$6</f>
        <v>76.099999999999994</v>
      </c>
      <c r="CI16" s="10">
        <f>'[4]NSR Classic'!$F$6</f>
        <v>10</v>
      </c>
      <c r="CJ16" s="10">
        <f>'[4]NSR Classic'!$G$6</f>
        <v>70</v>
      </c>
      <c r="CK16" s="15">
        <f>'[4]NSR Classic'!$E$43</f>
        <v>74.7</v>
      </c>
      <c r="CL16" s="10">
        <f>'[4]NSR Classic'!$F$43</f>
        <v>12</v>
      </c>
      <c r="CM16" s="10">
        <f>'[4]NSR Classic'!$G$43</f>
        <v>64</v>
      </c>
      <c r="CN16" s="15">
        <f>CH16+CK16</f>
        <v>150.80000000000001</v>
      </c>
      <c r="CO16" s="17">
        <f>'[5]NSR Classic'!$F$80</f>
        <v>10</v>
      </c>
      <c r="CP16" s="17">
        <f>'[5]NSR Classic'!$G$80</f>
        <v>134</v>
      </c>
      <c r="CQ16" s="4"/>
      <c r="CR16" s="4"/>
      <c r="CS16" s="10">
        <f>(CH16+CK16+CR16)*$A$3</f>
        <v>7018.232</v>
      </c>
      <c r="CT16" s="17">
        <v>10</v>
      </c>
      <c r="CU16" s="4" t="str">
        <f t="shared" si="12"/>
        <v>Mats Löfström</v>
      </c>
      <c r="CV16" s="15"/>
      <c r="CW16" s="4"/>
      <c r="CX16" s="4"/>
      <c r="CY16" s="4"/>
      <c r="CZ16" s="4"/>
      <c r="DA16" s="4"/>
      <c r="DB16" s="4"/>
      <c r="DC16" s="4"/>
      <c r="DD16" s="17"/>
      <c r="DE16" s="4"/>
      <c r="DF16" s="4"/>
      <c r="DG16" s="10"/>
      <c r="DH16" s="4"/>
      <c r="DI16" s="17"/>
      <c r="DJ16" s="15"/>
      <c r="DK16" s="4"/>
      <c r="DL16" s="15"/>
      <c r="DM16" s="15"/>
      <c r="DN16" s="4"/>
      <c r="DO16" s="15"/>
      <c r="DP16" s="15"/>
      <c r="DQ16" s="4"/>
      <c r="DR16" s="17"/>
      <c r="DS16" s="4"/>
      <c r="DT16" s="17"/>
      <c r="DU16" s="10"/>
      <c r="DV16" s="17"/>
      <c r="DW16" s="17" t="str">
        <f t="shared" si="13"/>
        <v>Mats Löfström</v>
      </c>
      <c r="DX16" s="17">
        <f>'[8]NSR Lördag 2023'!$C$6</f>
        <v>75.849999999999994</v>
      </c>
      <c r="DY16" s="17">
        <f>'[8]NSR Lördag 2023'!$D$6</f>
        <v>8</v>
      </c>
      <c r="DZ16" s="17"/>
      <c r="EA16" s="17">
        <f>'[8]NSR Lördag 2023'!$J$6</f>
        <v>75.25</v>
      </c>
      <c r="EB16" s="17">
        <f>'[8]NSR Lördag 2023'!$K$6</f>
        <v>10</v>
      </c>
      <c r="EC16" s="17"/>
      <c r="ED16" s="17">
        <f>'[8]NSR Lördag 2023'!$Q$6</f>
        <v>151.1</v>
      </c>
      <c r="EE16" s="17">
        <f>'[8]NSR Lördag 2023'!$R$6</f>
        <v>7</v>
      </c>
      <c r="EF16" s="17"/>
      <c r="EG16" s="17"/>
      <c r="EH16" s="17"/>
      <c r="EI16" s="10">
        <f t="shared" si="14"/>
        <v>7032.1939999999995</v>
      </c>
      <c r="EJ16" s="17">
        <f>'[8]NSR Lördag 2023'!$R$6</f>
        <v>7</v>
      </c>
      <c r="EK16" s="17"/>
      <c r="EL16" s="17"/>
      <c r="EM16" s="17"/>
      <c r="EN16" s="17"/>
      <c r="EO16" s="17"/>
      <c r="EP16" s="17"/>
      <c r="EQ16" s="17"/>
      <c r="ES16" s="15">
        <f t="shared" si="15"/>
        <v>1147.0800000000002</v>
      </c>
      <c r="ET16" s="10">
        <f t="shared" si="43"/>
        <v>53385.103200000005</v>
      </c>
      <c r="EU16" s="12">
        <f t="shared" si="16"/>
        <v>53.385103200000003</v>
      </c>
      <c r="EV16">
        <f t="shared" si="17"/>
        <v>1150</v>
      </c>
      <c r="EX16" s="4">
        <v>6</v>
      </c>
      <c r="EY16" s="4">
        <v>7</v>
      </c>
      <c r="EZ16" s="4">
        <f t="shared" si="18"/>
        <v>14</v>
      </c>
      <c r="FA16" s="4"/>
      <c r="FB16" s="4">
        <f t="shared" si="19"/>
        <v>15</v>
      </c>
      <c r="FC16" s="4">
        <f t="shared" si="20"/>
        <v>7</v>
      </c>
      <c r="FD16" s="4">
        <f t="shared" si="21"/>
        <v>25</v>
      </c>
      <c r="FE16" s="4">
        <f t="shared" si="22"/>
        <v>6</v>
      </c>
      <c r="FF16" s="4">
        <f t="shared" si="23"/>
        <v>7</v>
      </c>
      <c r="FG16" s="4">
        <f t="shared" si="24"/>
        <v>14</v>
      </c>
      <c r="FH16" s="4">
        <f t="shared" si="25"/>
        <v>10</v>
      </c>
      <c r="FI16" s="4"/>
      <c r="FJ16" s="4"/>
      <c r="FK16" s="4">
        <f t="shared" ref="FK15:FK16" si="46">EJ16</f>
        <v>7</v>
      </c>
      <c r="FL16" s="4"/>
      <c r="FM16" s="4">
        <f t="shared" si="26"/>
        <v>306</v>
      </c>
      <c r="FN16" s="4">
        <f t="shared" si="27"/>
        <v>80</v>
      </c>
      <c r="FO16" s="4">
        <f t="shared" si="28"/>
        <v>505</v>
      </c>
      <c r="FP16" s="4">
        <f t="shared" si="29"/>
        <v>259</v>
      </c>
      <c r="FQ16" s="4">
        <f t="shared" si="30"/>
        <v>891</v>
      </c>
      <c r="FS16" s="10">
        <f t="shared" si="1"/>
        <v>844</v>
      </c>
      <c r="FT16" s="25"/>
      <c r="FU16" s="4">
        <f t="shared" si="31"/>
        <v>137.80000000000001</v>
      </c>
      <c r="FV16" s="4"/>
      <c r="FW16" s="15">
        <f t="shared" si="32"/>
        <v>152.44999999999999</v>
      </c>
      <c r="FX16" s="4"/>
      <c r="FY16" s="15">
        <f t="shared" si="33"/>
        <v>150.80000000000001</v>
      </c>
      <c r="FZ16" s="4"/>
      <c r="GA16" s="15"/>
      <c r="GB16" s="15"/>
      <c r="GC16" s="15">
        <f t="shared" si="44"/>
        <v>151.1</v>
      </c>
      <c r="GD16" s="15"/>
      <c r="GE16" s="4"/>
      <c r="GF16" s="4">
        <f t="shared" si="34"/>
        <v>144.60000000000002</v>
      </c>
      <c r="GG16" s="4"/>
      <c r="GH16" s="4">
        <f t="shared" si="35"/>
        <v>104.85</v>
      </c>
      <c r="GI16" s="4"/>
      <c r="GJ16" s="4">
        <f t="shared" si="36"/>
        <v>154.60000000000002</v>
      </c>
      <c r="GK16" s="15"/>
    </row>
    <row r="17" spans="1:193" x14ac:dyDescent="0.25">
      <c r="A17" t="s">
        <v>12</v>
      </c>
      <c r="B17" s="4">
        <f>'[1]NSR Classic'!E17</f>
        <v>70.400000000000006</v>
      </c>
      <c r="C17" s="4">
        <f>'[1]NSR Classic'!F17</f>
        <v>11</v>
      </c>
      <c r="D17" s="4">
        <f>'[1]NSR Classic'!G17</f>
        <v>67</v>
      </c>
      <c r="E17" s="4">
        <f>'[1]NSR Classic'!E54</f>
        <v>72.099999999999994</v>
      </c>
      <c r="F17" s="4">
        <f>'[1]NSR Classic'!F54</f>
        <v>8</v>
      </c>
      <c r="G17" s="4">
        <f>'[1]NSR Classic'!G54</f>
        <v>95</v>
      </c>
      <c r="H17" s="4">
        <f t="shared" si="2"/>
        <v>142.5</v>
      </c>
      <c r="I17" s="4">
        <f>'[1]NSR Classic'!F91</f>
        <v>9</v>
      </c>
      <c r="J17" s="4">
        <f>'[1]NSR Classic'!G91</f>
        <v>162</v>
      </c>
      <c r="K17" s="4"/>
      <c r="L17" s="9">
        <f t="shared" si="3"/>
        <v>6631.95</v>
      </c>
      <c r="M17" s="4">
        <v>9</v>
      </c>
      <c r="O17">
        <f>'[1]NSR GT3'!E16</f>
        <v>75.599999999999994</v>
      </c>
      <c r="P17">
        <f>'[1]NSR GT3'!F16</f>
        <v>3</v>
      </c>
      <c r="Q17">
        <f>'[1]NSR GT3'!G16</f>
        <v>180</v>
      </c>
      <c r="R17">
        <f>'[1]NSR GT3'!E53</f>
        <v>75.900000000000006</v>
      </c>
      <c r="S17">
        <f>'[1]NSR GT3'!F53</f>
        <v>4</v>
      </c>
      <c r="T17">
        <f>'[1]NSR GT3'!G53</f>
        <v>165</v>
      </c>
      <c r="U17">
        <f t="shared" si="4"/>
        <v>151.5</v>
      </c>
      <c r="V17">
        <f>'[1]NSR GT3'!F90</f>
        <v>3</v>
      </c>
      <c r="W17">
        <f t="shared" si="5"/>
        <v>345</v>
      </c>
      <c r="X17">
        <v>94.8</v>
      </c>
      <c r="Y17" s="9">
        <f t="shared" si="6"/>
        <v>11462.802</v>
      </c>
      <c r="Z17" s="4">
        <v>4</v>
      </c>
      <c r="AA17" t="str">
        <f t="shared" si="7"/>
        <v>Bertil Sassersson</v>
      </c>
      <c r="AB17">
        <f>'[2]NSR GT3'!E8</f>
        <v>76.150000000000006</v>
      </c>
      <c r="AC17">
        <f>'[2]NSR GT3'!F8</f>
        <v>7</v>
      </c>
      <c r="AD17">
        <f>'[2]NSR GT3'!G8</f>
        <v>110</v>
      </c>
      <c r="AE17">
        <f>'[2]NSR GT3'!E45</f>
        <v>75.349999999999994</v>
      </c>
      <c r="AF17">
        <f>'[2]NSR GT3'!F45</f>
        <v>9</v>
      </c>
      <c r="AG17">
        <f>'[2]NSR GT3'!G45</f>
        <v>80</v>
      </c>
      <c r="AH17">
        <f t="shared" si="37"/>
        <v>151.5</v>
      </c>
      <c r="AI17">
        <f>'[2]NSR GT3'!F82</f>
        <v>8</v>
      </c>
      <c r="AJ17">
        <f t="shared" si="38"/>
        <v>190</v>
      </c>
      <c r="AM17" s="10">
        <f t="shared" si="39"/>
        <v>7050.8099999999995</v>
      </c>
      <c r="AN17" s="4">
        <v>8</v>
      </c>
      <c r="AO17" s="4" t="str">
        <f t="shared" si="8"/>
        <v>Bertil Sassersson</v>
      </c>
      <c r="AP17" s="15">
        <f>'[3]NSR Classic'!E$20</f>
        <v>74.150000000000006</v>
      </c>
      <c r="AQ17" s="4">
        <f>'[3]NSR Classic'!F$20</f>
        <v>9</v>
      </c>
      <c r="AR17" s="4">
        <f>'[3]NSR Classic'!G$20</f>
        <v>80</v>
      </c>
      <c r="AS17" s="15">
        <f>'[3]NSR Classic'!E57</f>
        <v>74.7</v>
      </c>
      <c r="AT17" s="10">
        <f>'[3]NSR Classic'!F57</f>
        <v>9</v>
      </c>
      <c r="AU17" s="10">
        <f>'[3]NSR Classic'!G57</f>
        <v>80</v>
      </c>
      <c r="AV17" s="15">
        <f t="shared" si="9"/>
        <v>148.85000000000002</v>
      </c>
      <c r="AW17" s="17">
        <f>'[3]NSR Classic'!F94</f>
        <v>10</v>
      </c>
      <c r="AX17" s="17">
        <f>'[3]NSR Classic'!G94</f>
        <v>160</v>
      </c>
      <c r="AY17" s="4"/>
      <c r="AZ17" s="4"/>
      <c r="BA17" s="10">
        <f t="shared" si="10"/>
        <v>6927.4790000000012</v>
      </c>
      <c r="BB17" s="4">
        <v>10</v>
      </c>
      <c r="BC17" s="4"/>
      <c r="BD17" s="4"/>
      <c r="BE17" s="19">
        <f>'[7]NSR GT3'!E20</f>
        <v>76.150000000000006</v>
      </c>
      <c r="BF17" s="10">
        <f>'[7]NSR GT3'!F20</f>
        <v>9</v>
      </c>
      <c r="BG17" s="10">
        <f>'[7]NSR GT3'!G20</f>
        <v>80</v>
      </c>
      <c r="BH17" s="15">
        <f>'[7]NSR GT3'!E57</f>
        <v>76.650000000000006</v>
      </c>
      <c r="BI17" s="4">
        <f>'[7]NSR GT3'!F57</f>
        <v>9</v>
      </c>
      <c r="BJ17" s="4">
        <f>'[7]NSR GT3'!G57</f>
        <v>80</v>
      </c>
      <c r="BK17" s="15">
        <f t="shared" si="40"/>
        <v>152.80000000000001</v>
      </c>
      <c r="BL17" s="17">
        <f>'[7]NSR GT3'!$F$94</f>
        <v>9</v>
      </c>
      <c r="BM17" s="15">
        <f t="shared" si="41"/>
        <v>160</v>
      </c>
      <c r="BN17" s="4"/>
      <c r="BO17" s="15"/>
      <c r="BP17" s="10">
        <f t="shared" si="42"/>
        <v>7111.3120000000008</v>
      </c>
      <c r="BQ17" s="17">
        <v>9</v>
      </c>
      <c r="BR17" s="4" t="str">
        <f t="shared" si="11"/>
        <v>Bertil Sassersson</v>
      </c>
      <c r="BS17" s="15">
        <f>'[4]NSR F1'!$E$22</f>
        <v>73.55</v>
      </c>
      <c r="BT17" s="20">
        <f>'[4]NSR F1'!$F$22</f>
        <v>14</v>
      </c>
      <c r="BU17" s="15">
        <f>'[4]NSR F1'!$G$22</f>
        <v>58</v>
      </c>
      <c r="BV17" s="15">
        <f>'[4]NSR F1'!$E$59</f>
        <v>76.900000000000006</v>
      </c>
      <c r="BW17" s="10">
        <f>'[4]NSR F1'!$F$59</f>
        <v>10</v>
      </c>
      <c r="BX17" s="15">
        <f>'[4]NSR F1'!$G$59</f>
        <v>70</v>
      </c>
      <c r="BY17" s="15">
        <f>BS17+BV17</f>
        <v>150.44999999999999</v>
      </c>
      <c r="BZ17" s="17">
        <f>'[4]NSR F1'!$F$59</f>
        <v>10</v>
      </c>
      <c r="CA17" s="17">
        <f>'[4]NSR F1'!$G$96</f>
        <v>128</v>
      </c>
      <c r="CB17" s="4"/>
      <c r="CC17" s="4"/>
      <c r="CD17" s="10">
        <f>(BS17+BV17+CC17)*$A$3</f>
        <v>7001.9429999999993</v>
      </c>
      <c r="CE17" s="4">
        <v>13</v>
      </c>
      <c r="CF17" s="17"/>
      <c r="CG17" s="17"/>
      <c r="CH17" s="15">
        <f>'[4]NSR Classic'!$E$22</f>
        <v>75.650000000000006</v>
      </c>
      <c r="CI17" s="10">
        <f>'[4]NSR Classic'!$F$22</f>
        <v>12</v>
      </c>
      <c r="CJ17" s="10">
        <f>'[4]NSR Classic'!$G$22</f>
        <v>64</v>
      </c>
      <c r="CK17" s="15">
        <f>'[4]NSR Classic'!$E$59</f>
        <v>74.95</v>
      </c>
      <c r="CL17" s="10">
        <f>'[4]NSR Classic'!$F$59</f>
        <v>10</v>
      </c>
      <c r="CM17" s="10">
        <f>'[4]NSR Classic'!$G$59</f>
        <v>70</v>
      </c>
      <c r="CN17" s="15">
        <f>CH17+CK17</f>
        <v>150.60000000000002</v>
      </c>
      <c r="CO17" s="17">
        <f>'[5]NSR Classic'!$F$96</f>
        <v>11</v>
      </c>
      <c r="CP17" s="17">
        <f>'[5]NSR Classic'!$G$96</f>
        <v>134</v>
      </c>
      <c r="CQ17" s="4"/>
      <c r="CR17" s="4"/>
      <c r="CS17" s="10">
        <f>(CH17+CK17+CR17)*$A$3</f>
        <v>7008.9240000000009</v>
      </c>
      <c r="CT17" s="17">
        <v>11</v>
      </c>
      <c r="CU17" s="4" t="str">
        <f t="shared" si="12"/>
        <v>Bertil Sassersson</v>
      </c>
      <c r="CV17" s="15">
        <f>'[6]NSR Lördag 2023'!$C$8</f>
        <v>78.8</v>
      </c>
      <c r="CW17" s="4">
        <f>'[6]NSR Lördag 2023'!$D$8</f>
        <v>9</v>
      </c>
      <c r="CX17" s="4"/>
      <c r="CY17" s="4">
        <f>'[6]NSR Lördag 2023'!$J$8</f>
        <v>79.95</v>
      </c>
      <c r="CZ17" s="4">
        <f>'[6]NSR Lördag 2023'!$K$8</f>
        <v>8</v>
      </c>
      <c r="DA17" s="4"/>
      <c r="DB17" s="4">
        <f>'[6]NSR Lördag 2023'!$Q$8</f>
        <v>158.75</v>
      </c>
      <c r="DC17" s="4">
        <f>'[6]NSR Lördag 2023'!$R$8</f>
        <v>8</v>
      </c>
      <c r="DD17" s="17"/>
      <c r="DE17" s="4"/>
      <c r="DF17" s="4"/>
      <c r="DG17" s="10">
        <f>(CV17+CY17+DF17)*$A$3</f>
        <v>7388.2249999999995</v>
      </c>
      <c r="DH17" s="4">
        <f>DC17</f>
        <v>8</v>
      </c>
      <c r="DI17" s="17"/>
      <c r="DJ17" s="15">
        <f>'[6]NSR Söndag 2023'!$C$9</f>
        <v>76.5</v>
      </c>
      <c r="DK17" s="4">
        <f>'[6]NSR Söndag 2023'!$D$9</f>
        <v>6</v>
      </c>
      <c r="DL17" s="15"/>
      <c r="DM17" s="15">
        <f>'[6]NSR Söndag 2023'!$J$9</f>
        <v>76.45</v>
      </c>
      <c r="DN17" s="4">
        <f>'[6]NSR Söndag 2023'!$K$9</f>
        <v>7</v>
      </c>
      <c r="DO17" s="15"/>
      <c r="DP17" s="15">
        <f>'[6]NSR Söndag 2023'!$Q$9</f>
        <v>152.94999999999999</v>
      </c>
      <c r="DQ17" s="4">
        <f>'[6]NSR Söndag 2023'!$R$9</f>
        <v>6</v>
      </c>
      <c r="DR17" s="17"/>
      <c r="DS17" s="4"/>
      <c r="DT17" s="17"/>
      <c r="DU17" s="10">
        <f>(DJ17+DM17+DT17)*$A$3</f>
        <v>7118.2929999999997</v>
      </c>
      <c r="DV17" s="17">
        <f>'[6]NSR Söndag 2023'!$R$9</f>
        <v>6</v>
      </c>
      <c r="DW17" s="17" t="str">
        <f t="shared" si="13"/>
        <v>Bertil Sassersson</v>
      </c>
      <c r="DX17" s="17">
        <f>'[8]NSR Lördag 2023'!$C$21</f>
        <v>67.900000000000006</v>
      </c>
      <c r="DY17" s="17">
        <f>'[8]NSR Lördag 2023'!$D$21</f>
        <v>21</v>
      </c>
      <c r="DZ17" s="17"/>
      <c r="EA17" s="17">
        <f>'[8]NSR Lördag 2023'!$J$21</f>
        <v>75.8</v>
      </c>
      <c r="EB17" s="17">
        <f>'[8]NSR Lördag 2023'!$K$21</f>
        <v>8</v>
      </c>
      <c r="EC17" s="17"/>
      <c r="ED17" s="17">
        <f>'[8]NSR Lördag 2023'!$Q$21</f>
        <v>143.69999999999999</v>
      </c>
      <c r="EE17" s="17">
        <f>'[8]NSR Lördag 2023'!$R$21</f>
        <v>14</v>
      </c>
      <c r="EF17" s="17"/>
      <c r="EG17" s="17"/>
      <c r="EH17" s="17"/>
      <c r="EI17" s="10">
        <f t="shared" si="14"/>
        <v>6687.7979999999998</v>
      </c>
      <c r="EJ17" s="17">
        <f>'[8]NSR Lördag 2023'!$R$21</f>
        <v>14</v>
      </c>
      <c r="EK17" s="17"/>
      <c r="EL17" s="17"/>
      <c r="EM17" s="17"/>
      <c r="EN17" s="17"/>
      <c r="EO17" s="17"/>
      <c r="EP17" s="17"/>
      <c r="EQ17" s="17"/>
      <c r="ES17" s="15">
        <f t="shared" si="15"/>
        <v>1598.4</v>
      </c>
      <c r="ET17" s="10">
        <f t="shared" si="43"/>
        <v>74389.536000000007</v>
      </c>
      <c r="EU17" s="12">
        <f t="shared" si="16"/>
        <v>74.389536000000007</v>
      </c>
      <c r="EV17">
        <f t="shared" si="17"/>
        <v>1279</v>
      </c>
      <c r="EX17" s="4">
        <v>9</v>
      </c>
      <c r="EY17" s="4">
        <v>4</v>
      </c>
      <c r="EZ17" s="4">
        <f t="shared" si="18"/>
        <v>13</v>
      </c>
      <c r="FA17" s="4">
        <f>DH17</f>
        <v>8</v>
      </c>
      <c r="FB17" s="4">
        <f t="shared" si="19"/>
        <v>9</v>
      </c>
      <c r="FC17" s="4">
        <f t="shared" si="20"/>
        <v>4</v>
      </c>
      <c r="FD17" s="4">
        <f t="shared" si="21"/>
        <v>8</v>
      </c>
      <c r="FE17" s="4">
        <f t="shared" si="22"/>
        <v>10</v>
      </c>
      <c r="FF17" s="4">
        <f t="shared" si="23"/>
        <v>9</v>
      </c>
      <c r="FG17" s="4">
        <f t="shared" si="24"/>
        <v>13</v>
      </c>
      <c r="FH17" s="4">
        <f t="shared" si="25"/>
        <v>11</v>
      </c>
      <c r="FI17" s="4">
        <f>DH17</f>
        <v>8</v>
      </c>
      <c r="FJ17" s="4">
        <f>DV17</f>
        <v>6</v>
      </c>
      <c r="FK17" s="4">
        <f>EJ17</f>
        <v>14</v>
      </c>
      <c r="FL17" s="4"/>
      <c r="FM17" s="4">
        <f t="shared" si="26"/>
        <v>507</v>
      </c>
      <c r="FN17" s="4">
        <f t="shared" si="27"/>
        <v>190</v>
      </c>
      <c r="FO17" s="4">
        <f t="shared" si="28"/>
        <v>320</v>
      </c>
      <c r="FP17" s="4">
        <f t="shared" si="29"/>
        <v>262</v>
      </c>
      <c r="FQ17" s="4">
        <f t="shared" si="30"/>
        <v>1017</v>
      </c>
      <c r="FS17" s="10">
        <f t="shared" si="1"/>
        <v>772</v>
      </c>
      <c r="FT17" s="25"/>
      <c r="FU17" s="4">
        <f t="shared" si="31"/>
        <v>142.5</v>
      </c>
      <c r="FV17" s="4"/>
      <c r="FW17" s="15">
        <f t="shared" si="32"/>
        <v>148.85000000000002</v>
      </c>
      <c r="FX17" s="4"/>
      <c r="FY17" s="15">
        <f t="shared" si="33"/>
        <v>150.60000000000002</v>
      </c>
      <c r="FZ17" s="4"/>
      <c r="GA17" s="15">
        <f>DP17</f>
        <v>152.94999999999999</v>
      </c>
      <c r="GB17" s="15"/>
      <c r="GC17" s="15">
        <f t="shared" si="44"/>
        <v>143.69999999999999</v>
      </c>
      <c r="GD17" s="15"/>
      <c r="GE17" s="4"/>
      <c r="GF17" s="4">
        <f t="shared" si="34"/>
        <v>151.5</v>
      </c>
      <c r="GG17" s="4">
        <f>X17</f>
        <v>94.8</v>
      </c>
      <c r="GH17" s="4">
        <f t="shared" si="35"/>
        <v>151.5</v>
      </c>
      <c r="GI17" s="4"/>
      <c r="GJ17" s="4">
        <f t="shared" si="36"/>
        <v>152.80000000000001</v>
      </c>
      <c r="GK17" s="15"/>
    </row>
    <row r="18" spans="1:193" x14ac:dyDescent="0.25">
      <c r="A18" t="s">
        <v>13</v>
      </c>
      <c r="B18" s="4">
        <f>'[1]NSR Classic'!E18</f>
        <v>76.599999999999994</v>
      </c>
      <c r="C18" s="4">
        <f>'[1]NSR Classic'!F18</f>
        <v>2</v>
      </c>
      <c r="D18" s="4">
        <f>'[1]NSR Classic'!G18</f>
        <v>200</v>
      </c>
      <c r="E18" s="4">
        <f>'[1]NSR Classic'!E55</f>
        <v>77</v>
      </c>
      <c r="F18" s="4">
        <f>'[1]NSR Classic'!F55</f>
        <v>2</v>
      </c>
      <c r="G18" s="4">
        <f>'[1]NSR Classic'!G55</f>
        <v>200</v>
      </c>
      <c r="H18" s="4">
        <f t="shared" si="2"/>
        <v>153.6</v>
      </c>
      <c r="I18" s="4">
        <f>'[1]NSR Classic'!F92</f>
        <v>2</v>
      </c>
      <c r="J18" s="4">
        <f>'[1]NSR Classic'!G92</f>
        <v>400</v>
      </c>
      <c r="K18" s="4">
        <v>96.2</v>
      </c>
      <c r="L18" s="9">
        <f t="shared" si="3"/>
        <v>11625.692000000001</v>
      </c>
      <c r="M18" s="4">
        <v>2</v>
      </c>
      <c r="O18">
        <f>'[1]NSR GT3'!E17</f>
        <v>73.900000000000006</v>
      </c>
      <c r="P18">
        <f>'[1]NSR GT3'!F17</f>
        <v>5</v>
      </c>
      <c r="Q18">
        <f>'[1]NSR GT3'!G17</f>
        <v>150</v>
      </c>
      <c r="R18">
        <f>'[1]NSR GT3'!E54</f>
        <v>75.2</v>
      </c>
      <c r="S18">
        <f>'[1]NSR GT3'!F54</f>
        <v>6</v>
      </c>
      <c r="T18">
        <f>'[1]NSR GT3'!G54</f>
        <v>135</v>
      </c>
      <c r="U18">
        <f t="shared" si="4"/>
        <v>149.10000000000002</v>
      </c>
      <c r="V18">
        <f>'[1]NSR GT3'!F91</f>
        <v>6</v>
      </c>
      <c r="W18">
        <f t="shared" si="5"/>
        <v>285</v>
      </c>
      <c r="Y18" s="9">
        <f t="shared" si="6"/>
        <v>6939.1140000000005</v>
      </c>
      <c r="Z18" s="4">
        <v>6</v>
      </c>
      <c r="AA18" t="str">
        <f t="shared" si="7"/>
        <v>Patrik Holm</v>
      </c>
      <c r="AB18">
        <f>'[2]NSR GT3'!E14</f>
        <v>75.849999999999994</v>
      </c>
      <c r="AC18">
        <f>'[2]NSR GT3'!F14</f>
        <v>8</v>
      </c>
      <c r="AD18">
        <f>'[2]NSR GT3'!G14</f>
        <v>95</v>
      </c>
      <c r="AE18">
        <f>'[2]NSR GT3'!E51</f>
        <v>69.55</v>
      </c>
      <c r="AF18">
        <f>'[2]NSR GT3'!F51</f>
        <v>16</v>
      </c>
      <c r="AG18">
        <f>'[2]NSR GT3'!G51</f>
        <v>53</v>
      </c>
      <c r="AH18">
        <f t="shared" si="37"/>
        <v>145.39999999999998</v>
      </c>
      <c r="AI18">
        <f>'[2]NSR GT3'!F88</f>
        <v>10</v>
      </c>
      <c r="AJ18">
        <f t="shared" si="38"/>
        <v>148</v>
      </c>
      <c r="AM18" s="10">
        <f t="shared" si="39"/>
        <v>6766.9159999999993</v>
      </c>
      <c r="AN18" s="4">
        <v>10</v>
      </c>
      <c r="AO18" s="4" t="str">
        <f t="shared" si="8"/>
        <v>Patrik Holm</v>
      </c>
      <c r="AP18" s="15">
        <f>'[3]NSR Classic'!E$11</f>
        <v>78.3</v>
      </c>
      <c r="AQ18" s="4">
        <f>'[3]NSR Classic'!F$11</f>
        <v>3</v>
      </c>
      <c r="AR18" s="4">
        <f>'[3]NSR Classic'!G$11</f>
        <v>180</v>
      </c>
      <c r="AS18" s="15">
        <f>'[3]NSR Classic'!E48</f>
        <v>79.150000000000006</v>
      </c>
      <c r="AT18" s="10">
        <f>'[3]NSR Classic'!F48</f>
        <v>2</v>
      </c>
      <c r="AU18" s="10">
        <f>'[3]NSR Classic'!G48</f>
        <v>200</v>
      </c>
      <c r="AV18" s="15">
        <f t="shared" si="9"/>
        <v>157.44999999999999</v>
      </c>
      <c r="AW18" s="17">
        <f>'[3]NSR Classic'!F85</f>
        <v>2</v>
      </c>
      <c r="AX18" s="17">
        <f>'[3]NSR Classic'!G85</f>
        <v>380</v>
      </c>
      <c r="AY18" s="4"/>
      <c r="AZ18" s="4">
        <f>'[3]NSR Classic'!$E$118</f>
        <v>97.85</v>
      </c>
      <c r="BA18" s="10">
        <f t="shared" si="10"/>
        <v>11881.661999999998</v>
      </c>
      <c r="BB18" s="4">
        <v>3</v>
      </c>
      <c r="BC18" s="4"/>
      <c r="BD18" s="4"/>
      <c r="BE18" s="19">
        <f>'[7]NSR GT3'!E11</f>
        <v>80.989999999999995</v>
      </c>
      <c r="BF18" s="10">
        <f>'[7]NSR GT3'!F11</f>
        <v>2</v>
      </c>
      <c r="BG18" s="10">
        <f>'[7]NSR GT3'!G11</f>
        <v>200</v>
      </c>
      <c r="BH18" s="15">
        <f>'[7]NSR GT3'!E48</f>
        <v>80.400000000000006</v>
      </c>
      <c r="BI18" s="4">
        <f>'[7]NSR GT3'!F48</f>
        <v>3</v>
      </c>
      <c r="BJ18" s="4">
        <f>'[7]NSR GT3'!G48</f>
        <v>180</v>
      </c>
      <c r="BK18" s="15">
        <f t="shared" si="40"/>
        <v>161.38999999999999</v>
      </c>
      <c r="BL18" s="17">
        <f>'[7]NSR GT3'!$F$85</f>
        <v>2</v>
      </c>
      <c r="BM18" s="15">
        <f t="shared" si="41"/>
        <v>380</v>
      </c>
      <c r="BN18" s="4"/>
      <c r="BO18" s="15">
        <v>101.35</v>
      </c>
      <c r="BP18" s="10">
        <f t="shared" si="42"/>
        <v>12227.919600000001</v>
      </c>
      <c r="BQ18" s="17">
        <v>3</v>
      </c>
      <c r="BR18" s="4" t="str">
        <f t="shared" si="11"/>
        <v>Patrik Holm</v>
      </c>
      <c r="BS18" s="15">
        <f>'[4]NSR F1'!$E$15</f>
        <v>80.55</v>
      </c>
      <c r="BT18" s="20">
        <f>'[4]NSR F1'!$F$15</f>
        <v>3</v>
      </c>
      <c r="BU18" s="15">
        <f>'[4]NSR F1'!$G$15</f>
        <v>180</v>
      </c>
      <c r="BV18" s="15">
        <f>'[4]NSR F1'!$E$52</f>
        <v>83.65</v>
      </c>
      <c r="BW18" s="10">
        <f>'[4]NSR F1'!$F$52</f>
        <v>2</v>
      </c>
      <c r="BX18" s="15">
        <f>'[4]NSR F1'!$G$52</f>
        <v>200</v>
      </c>
      <c r="BY18" s="15">
        <f>BS18+BV18</f>
        <v>164.2</v>
      </c>
      <c r="BZ18" s="17">
        <f>'[4]NSR F1'!$F$52</f>
        <v>2</v>
      </c>
      <c r="CA18" s="17">
        <f>'[4]NSR F1'!$G$89</f>
        <v>380</v>
      </c>
      <c r="CB18" s="4"/>
      <c r="CC18" s="4">
        <f>'[4]NSR F1'!$E$117</f>
        <v>102.55</v>
      </c>
      <c r="CD18" s="10">
        <f>(BS18+BV18+CC18)*$A$3</f>
        <v>12414.545</v>
      </c>
      <c r="CE18" s="4">
        <v>2</v>
      </c>
      <c r="CF18" s="17"/>
      <c r="CG18" s="17"/>
      <c r="CH18" s="15">
        <f>'[4]NSR Classic'!$E$15</f>
        <v>77.8</v>
      </c>
      <c r="CI18" s="10">
        <f>'[4]NSR Classic'!$F$15</f>
        <v>2</v>
      </c>
      <c r="CJ18" s="10">
        <f>'[4]NSR Classic'!$G$15</f>
        <v>200</v>
      </c>
      <c r="CK18" s="15">
        <f>'[4]NSR Classic'!$E$52</f>
        <v>79.349999999999994</v>
      </c>
      <c r="CL18" s="10">
        <f>'[4]NSR Classic'!$F$52</f>
        <v>2</v>
      </c>
      <c r="CM18" s="10">
        <f>'[4]NSR Classic'!$G$52</f>
        <v>200</v>
      </c>
      <c r="CN18" s="15">
        <f>CH18+CK18</f>
        <v>157.14999999999998</v>
      </c>
      <c r="CO18" s="17">
        <f>'[5]NSR Classic'!$F$89</f>
        <v>2</v>
      </c>
      <c r="CP18" s="17">
        <f>'[5]NSR Classic'!$G$89</f>
        <v>400</v>
      </c>
      <c r="CQ18" s="4"/>
      <c r="CR18" s="4">
        <v>99.4</v>
      </c>
      <c r="CS18" s="10">
        <f>(CH18+CK18+CR18)*$A$3</f>
        <v>11939.836999999998</v>
      </c>
      <c r="CT18" s="17">
        <v>2</v>
      </c>
      <c r="CU18" s="4" t="str">
        <f t="shared" si="12"/>
        <v>Patrik Holm</v>
      </c>
      <c r="CV18" s="15">
        <f>'[6]NSR Lördag 2023'!$C$9</f>
        <v>82.15</v>
      </c>
      <c r="CW18" s="4">
        <f>'[6]NSR Lördag 2023'!$D$9</f>
        <v>4</v>
      </c>
      <c r="CX18" s="4"/>
      <c r="CY18" s="4">
        <f>'[6]NSR Lördag 2023'!$J$9</f>
        <v>83.5</v>
      </c>
      <c r="CZ18" s="4">
        <f>'[6]NSR Lördag 2023'!$K$9</f>
        <v>3</v>
      </c>
      <c r="DA18" s="4"/>
      <c r="DB18" s="4">
        <f>'[6]NSR Lördag 2023'!$Q$9</f>
        <v>165.65</v>
      </c>
      <c r="DC18" s="4">
        <f>'[6]NSR Lördag 2023'!$R$9</f>
        <v>3</v>
      </c>
      <c r="DD18" s="17"/>
      <c r="DE18" s="4"/>
      <c r="DF18" s="4">
        <f>'[6]NSR Lördag 2023'!$X$7</f>
        <v>105.15</v>
      </c>
      <c r="DG18" s="10">
        <f>(CV18+CY18+DF18)*$A$3</f>
        <v>12603.032000000001</v>
      </c>
      <c r="DH18" s="4">
        <f>DC18</f>
        <v>3</v>
      </c>
      <c r="DI18" s="17"/>
      <c r="DJ18" s="15">
        <f>'[6]NSR Söndag 2023'!$C$10</f>
        <v>78.849999999999994</v>
      </c>
      <c r="DK18" s="4">
        <f>'[6]NSR Söndag 2023'!$D$10</f>
        <v>2</v>
      </c>
      <c r="DL18" s="15"/>
      <c r="DM18" s="15">
        <f>'[6]NSR Söndag 2023'!$J$10</f>
        <v>79.75</v>
      </c>
      <c r="DN18" s="4">
        <f>'[6]NSR Söndag 2023'!$K$10</f>
        <v>2</v>
      </c>
      <c r="DO18" s="15"/>
      <c r="DP18" s="15">
        <f>'[6]NSR Söndag 2023'!$Q$10</f>
        <v>158.6</v>
      </c>
      <c r="DQ18" s="4">
        <f>'[6]NSR Söndag 2023'!$R$10</f>
        <v>2</v>
      </c>
      <c r="DR18" s="17"/>
      <c r="DS18" s="4"/>
      <c r="DT18" s="17">
        <f>'[6]NSR Söndag 2023'!$X$6</f>
        <v>100.35</v>
      </c>
      <c r="DU18" s="10">
        <f>(DJ18+DM18+DT18)*$A$3</f>
        <v>12051.532999999999</v>
      </c>
      <c r="DV18" s="17">
        <f>'[6]NSR Söndag 2023'!$V$6</f>
        <v>2</v>
      </c>
      <c r="DW18" s="17" t="str">
        <f t="shared" si="13"/>
        <v>Patrik Holm</v>
      </c>
      <c r="DX18" s="17">
        <f>'[8]NSR Lördag 2023'!$C$15</f>
        <v>78.8</v>
      </c>
      <c r="DY18" s="17">
        <f>'[8]NSR Lördag 2023'!$D$15</f>
        <v>3</v>
      </c>
      <c r="DZ18" s="17"/>
      <c r="EA18" s="17">
        <f>'[8]NSR Lördag 2023'!$J$15</f>
        <v>78.599999999999994</v>
      </c>
      <c r="EB18" s="17">
        <f>'[8]NSR Lördag 2023'!$K$15</f>
        <v>3</v>
      </c>
      <c r="EC18" s="17"/>
      <c r="ED18" s="17">
        <f>'[8]NSR Lördag 2023'!$Q$15</f>
        <v>157.39999999999998</v>
      </c>
      <c r="EE18" s="17">
        <f>'[8]NSR Lördag 2023'!$R$15</f>
        <v>3</v>
      </c>
      <c r="EF18" s="17"/>
      <c r="EG18" s="17"/>
      <c r="EH18" s="17">
        <f>'[8]NSR Lördag 2023'!$X$7</f>
        <v>98.85</v>
      </c>
      <c r="EI18" s="10">
        <f t="shared" si="14"/>
        <v>11925.875</v>
      </c>
      <c r="EJ18" s="17">
        <f>'[8]NSR Lördag 2023'!$Y$7</f>
        <v>3</v>
      </c>
      <c r="EK18" s="17"/>
      <c r="EL18" s="17"/>
      <c r="EM18" s="17"/>
      <c r="EN18" s="17"/>
      <c r="EO18" s="17"/>
      <c r="EP18" s="17"/>
      <c r="EQ18" s="17"/>
      <c r="ES18" s="15">
        <f t="shared" si="15"/>
        <v>2371.64</v>
      </c>
      <c r="ET18" s="10">
        <f t="shared" si="43"/>
        <v>110376.12559999998</v>
      </c>
      <c r="EU18" s="12">
        <f t="shared" si="16"/>
        <v>110.37612559999998</v>
      </c>
      <c r="EV18">
        <f t="shared" si="17"/>
        <v>2373</v>
      </c>
      <c r="EX18" s="4">
        <v>2</v>
      </c>
      <c r="EY18" s="4">
        <v>3</v>
      </c>
      <c r="EZ18" s="4">
        <f t="shared" si="18"/>
        <v>2</v>
      </c>
      <c r="FA18" s="4">
        <f>DH18</f>
        <v>3</v>
      </c>
      <c r="FB18" s="4">
        <f t="shared" si="19"/>
        <v>2</v>
      </c>
      <c r="FC18" s="4">
        <f t="shared" si="20"/>
        <v>6</v>
      </c>
      <c r="FD18" s="4">
        <f t="shared" si="21"/>
        <v>10</v>
      </c>
      <c r="FE18" s="4">
        <f t="shared" si="22"/>
        <v>3</v>
      </c>
      <c r="FF18" s="4">
        <f t="shared" si="23"/>
        <v>3</v>
      </c>
      <c r="FG18" s="4">
        <f t="shared" si="24"/>
        <v>2</v>
      </c>
      <c r="FH18" s="4">
        <f t="shared" si="25"/>
        <v>2</v>
      </c>
      <c r="FI18" s="4">
        <f>DH18</f>
        <v>3</v>
      </c>
      <c r="FJ18" s="4">
        <f>DV18</f>
        <v>2</v>
      </c>
      <c r="FK18" s="4">
        <f>EJ18</f>
        <v>3</v>
      </c>
      <c r="FL18" s="4"/>
      <c r="FM18" s="4">
        <f t="shared" si="26"/>
        <v>685</v>
      </c>
      <c r="FN18" s="4">
        <f t="shared" si="27"/>
        <v>148</v>
      </c>
      <c r="FO18" s="4">
        <f t="shared" si="28"/>
        <v>760</v>
      </c>
      <c r="FP18" s="4">
        <f t="shared" si="29"/>
        <v>780</v>
      </c>
      <c r="FQ18" s="4">
        <f t="shared" si="30"/>
        <v>1593</v>
      </c>
      <c r="FS18" s="10">
        <f t="shared" si="1"/>
        <v>1688</v>
      </c>
      <c r="FT18" s="25"/>
      <c r="FU18" s="4">
        <f t="shared" si="31"/>
        <v>153.6</v>
      </c>
      <c r="FV18" s="4">
        <f>K18</f>
        <v>96.2</v>
      </c>
      <c r="FW18" s="15">
        <f t="shared" si="32"/>
        <v>157.44999999999999</v>
      </c>
      <c r="FX18" s="4">
        <f>AZ18</f>
        <v>97.85</v>
      </c>
      <c r="FY18" s="15">
        <f t="shared" si="33"/>
        <v>157.14999999999998</v>
      </c>
      <c r="FZ18" s="4">
        <f>CR18</f>
        <v>99.4</v>
      </c>
      <c r="GA18" s="15">
        <f>DP18</f>
        <v>158.6</v>
      </c>
      <c r="GB18" s="15">
        <f>DT18</f>
        <v>100.35</v>
      </c>
      <c r="GC18" s="15">
        <f t="shared" si="44"/>
        <v>157.39999999999998</v>
      </c>
      <c r="GD18" s="15">
        <f t="shared" si="45"/>
        <v>98.85</v>
      </c>
      <c r="GE18" s="4"/>
      <c r="GF18" s="4">
        <f t="shared" si="34"/>
        <v>149.10000000000002</v>
      </c>
      <c r="GG18" s="4"/>
      <c r="GH18" s="4">
        <f t="shared" si="35"/>
        <v>145.39999999999998</v>
      </c>
      <c r="GI18" s="4"/>
      <c r="GJ18" s="4">
        <f t="shared" si="36"/>
        <v>161.38999999999999</v>
      </c>
      <c r="GK18" s="15">
        <f>BO18</f>
        <v>101.35</v>
      </c>
    </row>
    <row r="19" spans="1:193" x14ac:dyDescent="0.25">
      <c r="A19" t="s">
        <v>14</v>
      </c>
      <c r="B19" s="4">
        <f>'[1]NSR Classic'!E19</f>
        <v>68.900000000000006</v>
      </c>
      <c r="C19" s="4">
        <f>'[1]NSR Classic'!F19</f>
        <v>14</v>
      </c>
      <c r="D19" s="4">
        <f>'[1]NSR Classic'!G19</f>
        <v>58</v>
      </c>
      <c r="E19" s="4">
        <f>'[1]NSR Classic'!E56</f>
        <v>71.5</v>
      </c>
      <c r="F19" s="4">
        <f>'[1]NSR Classic'!F56</f>
        <v>10</v>
      </c>
      <c r="G19" s="4">
        <f>'[1]NSR Classic'!G56</f>
        <v>70</v>
      </c>
      <c r="H19" s="4">
        <f t="shared" si="2"/>
        <v>140.4</v>
      </c>
      <c r="I19" s="4">
        <f>'[1]NSR Classic'!F93</f>
        <v>13</v>
      </c>
      <c r="J19" s="4">
        <f>'[1]NSR Classic'!G93</f>
        <v>128</v>
      </c>
      <c r="K19" s="4"/>
      <c r="L19" s="9">
        <f t="shared" si="3"/>
        <v>6534.2160000000003</v>
      </c>
      <c r="M19" s="4">
        <v>13</v>
      </c>
      <c r="O19">
        <f>'[1]NSR GT3'!E18</f>
        <v>71.900000000000006</v>
      </c>
      <c r="P19">
        <f>'[1]NSR GT3'!F18</f>
        <v>8</v>
      </c>
      <c r="Q19">
        <f>'[1]NSR GT3'!G18</f>
        <v>95</v>
      </c>
      <c r="R19">
        <f>'[1]NSR GT3'!E55</f>
        <v>71.3</v>
      </c>
      <c r="S19">
        <f>'[1]NSR GT3'!F55</f>
        <v>10</v>
      </c>
      <c r="T19">
        <f>'[1]NSR GT3'!G55</f>
        <v>70</v>
      </c>
      <c r="U19">
        <f t="shared" si="4"/>
        <v>143.19999999999999</v>
      </c>
      <c r="V19">
        <f>'[1]NSR GT3'!F92</f>
        <v>10</v>
      </c>
      <c r="W19">
        <f t="shared" si="5"/>
        <v>165</v>
      </c>
      <c r="Y19" s="9">
        <f t="shared" si="6"/>
        <v>6664.5279999999993</v>
      </c>
      <c r="Z19" s="4">
        <v>10</v>
      </c>
      <c r="AA19" t="str">
        <f t="shared" si="7"/>
        <v>Håkan Freij</v>
      </c>
      <c r="AB19">
        <f>'[2]NSR GT3'!E19</f>
        <v>74.150000000000006</v>
      </c>
      <c r="AC19">
        <f>'[2]NSR GT3'!F19</f>
        <v>10</v>
      </c>
      <c r="AD19">
        <f>'[2]NSR GT3'!G19</f>
        <v>70</v>
      </c>
      <c r="AE19">
        <f>'[2]NSR GT3'!E56</f>
        <v>75.400000000000006</v>
      </c>
      <c r="AF19">
        <f>'[2]NSR GT3'!F56</f>
        <v>8</v>
      </c>
      <c r="AG19">
        <f>'[2]NSR GT3'!G56</f>
        <v>95</v>
      </c>
      <c r="AH19">
        <f t="shared" si="37"/>
        <v>149.55000000000001</v>
      </c>
      <c r="AI19">
        <f>'[2]NSR GT3'!F93</f>
        <v>9</v>
      </c>
      <c r="AJ19">
        <f t="shared" si="38"/>
        <v>165</v>
      </c>
      <c r="AM19" s="10">
        <f t="shared" si="39"/>
        <v>6960.0570000000007</v>
      </c>
      <c r="AN19" s="4">
        <v>9</v>
      </c>
      <c r="AO19" s="4" t="str">
        <f t="shared" si="8"/>
        <v>Håkan Freij</v>
      </c>
      <c r="AP19" s="15">
        <f>'[3]NSR Classic'!E$5</f>
        <v>69.989999999999995</v>
      </c>
      <c r="AQ19" s="4">
        <f>'[3]NSR Classic'!F$5</f>
        <v>22</v>
      </c>
      <c r="AR19" s="4">
        <f>'[3]NSR Classic'!G$5</f>
        <v>43</v>
      </c>
      <c r="AS19" s="15">
        <f>'[3]NSR Classic'!E42</f>
        <v>69.400000000000006</v>
      </c>
      <c r="AT19" s="10">
        <f>'[3]NSR Classic'!F42</f>
        <v>25</v>
      </c>
      <c r="AU19" s="10">
        <f>'[3]NSR Classic'!G42</f>
        <v>40</v>
      </c>
      <c r="AV19" s="15">
        <f t="shared" si="9"/>
        <v>139.38999999999999</v>
      </c>
      <c r="AW19" s="17">
        <f>'[3]NSR Classic'!F79</f>
        <v>23</v>
      </c>
      <c r="AX19" s="17">
        <f>'[3]NSR Classic'!G79</f>
        <v>83</v>
      </c>
      <c r="AY19" s="4"/>
      <c r="AZ19" s="4"/>
      <c r="BA19" s="10">
        <f t="shared" si="10"/>
        <v>6487.2105999999994</v>
      </c>
      <c r="BB19" s="4">
        <v>23</v>
      </c>
      <c r="BC19" s="4"/>
      <c r="BD19" s="4"/>
      <c r="BE19" s="19">
        <f>'[7]NSR GT3'!E5</f>
        <v>73.5</v>
      </c>
      <c r="BF19" s="10">
        <f>'[7]NSR GT3'!F5</f>
        <v>16</v>
      </c>
      <c r="BG19" s="10">
        <f>'[7]NSR GT3'!G5</f>
        <v>53</v>
      </c>
      <c r="BH19" s="15">
        <f>'[7]NSR GT3'!E42</f>
        <v>73.8</v>
      </c>
      <c r="BI19" s="4">
        <f>'[7]NSR GT3'!F42</f>
        <v>13</v>
      </c>
      <c r="BJ19" s="4">
        <f>'[7]NSR GT3'!G42</f>
        <v>61</v>
      </c>
      <c r="BK19" s="15">
        <f t="shared" si="40"/>
        <v>147.30000000000001</v>
      </c>
      <c r="BL19" s="17">
        <f>'[7]NSR GT3'!$F$79</f>
        <v>12</v>
      </c>
      <c r="BM19" s="15">
        <f t="shared" si="41"/>
        <v>114</v>
      </c>
      <c r="BN19" s="4"/>
      <c r="BO19" s="15"/>
      <c r="BP19" s="10">
        <f t="shared" si="42"/>
        <v>6855.3420000000006</v>
      </c>
      <c r="BQ19" s="17">
        <v>12</v>
      </c>
      <c r="BR19" s="4" t="str">
        <f t="shared" si="11"/>
        <v>Håkan Freij</v>
      </c>
      <c r="BS19" s="15">
        <f>'[4]NSR F1'!$E$10</f>
        <v>75.599999999999994</v>
      </c>
      <c r="BT19" s="20">
        <f>'[4]NSR F1'!$F$10</f>
        <v>11</v>
      </c>
      <c r="BU19" s="15">
        <f>'[4]NSR F1'!$G$10</f>
        <v>67</v>
      </c>
      <c r="BV19" s="15">
        <f>'[4]NSR F1'!$E$47</f>
        <v>78.5</v>
      </c>
      <c r="BW19" s="10">
        <f>'[4]NSR F1'!$F$47</f>
        <v>8</v>
      </c>
      <c r="BX19" s="15">
        <f>'[4]NSR F1'!$G$47</f>
        <v>95</v>
      </c>
      <c r="BY19" s="15">
        <f>BS19+BV19</f>
        <v>154.1</v>
      </c>
      <c r="BZ19" s="17">
        <f>'[4]NSR F1'!$F$47</f>
        <v>8</v>
      </c>
      <c r="CA19" s="17">
        <f>'[4]NSR F1'!$G$84</f>
        <v>162</v>
      </c>
      <c r="CB19" s="4"/>
      <c r="CC19" s="4"/>
      <c r="CD19" s="10">
        <f>(BS19+BV19+CC19)*$A$3</f>
        <v>7171.8139999999994</v>
      </c>
      <c r="CE19" s="4">
        <v>11</v>
      </c>
      <c r="CF19" s="17"/>
      <c r="CG19" s="17"/>
      <c r="CH19" s="15">
        <f>'[4]NSR Classic'!$E$10</f>
        <v>74.55</v>
      </c>
      <c r="CI19" s="10">
        <f>'[4]NSR Classic'!$F$10</f>
        <v>17</v>
      </c>
      <c r="CJ19" s="10">
        <f>'[4]NSR Classic'!$G$10</f>
        <v>51</v>
      </c>
      <c r="CK19" s="15">
        <f>'[4]NSR Classic'!$E$47</f>
        <v>75.7</v>
      </c>
      <c r="CL19" s="10">
        <f>'[4]NSR Classic'!$F$47</f>
        <v>9</v>
      </c>
      <c r="CM19" s="10">
        <f>'[4]NSR Classic'!$G$47</f>
        <v>80</v>
      </c>
      <c r="CN19" s="15">
        <f>CH19+CK19</f>
        <v>150.25</v>
      </c>
      <c r="CO19" s="17">
        <f>'[5]NSR Classic'!$F$84</f>
        <v>12</v>
      </c>
      <c r="CP19" s="17">
        <f>'[5]NSR Classic'!$G$84</f>
        <v>131</v>
      </c>
      <c r="CQ19" s="4"/>
      <c r="CR19" s="4"/>
      <c r="CS19" s="10">
        <f>(CH19+CK19+CR19)*$A$3</f>
        <v>6992.6350000000002</v>
      </c>
      <c r="CT19" s="17">
        <v>12</v>
      </c>
      <c r="CU19" s="4" t="str">
        <f t="shared" si="12"/>
        <v>Håkan Freij</v>
      </c>
      <c r="CV19" s="15">
        <f>'[6]NSR Lördag 2023'!$C$22</f>
        <v>78</v>
      </c>
      <c r="CW19" s="4">
        <f>'[6]NSR Lördag 2023'!$D$22</f>
        <v>10</v>
      </c>
      <c r="CX19" s="4"/>
      <c r="CY19" s="4">
        <f>'[6]NSR Lördag 2023'!$J$22</f>
        <v>78.8</v>
      </c>
      <c r="CZ19" s="4">
        <f>'[6]NSR Lördag 2023'!$K$22</f>
        <v>9</v>
      </c>
      <c r="DA19" s="4"/>
      <c r="DB19" s="4">
        <f>'[6]NSR Lördag 2023'!$Q$22</f>
        <v>156.80000000000001</v>
      </c>
      <c r="DC19" s="4">
        <f>'[6]NSR Lördag 2023'!$R$22</f>
        <v>9</v>
      </c>
      <c r="DD19" s="17"/>
      <c r="DE19" s="4"/>
      <c r="DF19" s="4"/>
      <c r="DG19" s="10">
        <f>(CV19+CY19+DF19)*$A$3</f>
        <v>7297.4720000000007</v>
      </c>
      <c r="DH19" s="4">
        <f>DC19</f>
        <v>9</v>
      </c>
      <c r="DI19" s="17"/>
      <c r="DJ19" s="15">
        <f>'[6]NSR Söndag 2023'!$C$22</f>
        <v>74.650000000000006</v>
      </c>
      <c r="DK19" s="4">
        <f>'[6]NSR Söndag 2023'!$D$22</f>
        <v>10</v>
      </c>
      <c r="DL19" s="15"/>
      <c r="DM19" s="15">
        <f>'[6]NSR Söndag 2023'!$J$22</f>
        <v>74.2</v>
      </c>
      <c r="DN19" s="4">
        <f>'[6]NSR Söndag 2023'!$K$22</f>
        <v>11</v>
      </c>
      <c r="DO19" s="15"/>
      <c r="DP19" s="15">
        <f>'[6]NSR Söndag 2023'!$Q$22</f>
        <v>148.85000000000002</v>
      </c>
      <c r="DQ19" s="4">
        <f>'[6]NSR Söndag 2023'!$R$22</f>
        <v>10</v>
      </c>
      <c r="DR19" s="17"/>
      <c r="DS19" s="4"/>
      <c r="DT19" s="17"/>
      <c r="DU19" s="10">
        <f>(DJ19+DM19+DT19)*$A$3</f>
        <v>6927.4790000000012</v>
      </c>
      <c r="DV19" s="17">
        <f>'[6]NSR Söndag 2023'!$R$22</f>
        <v>10</v>
      </c>
      <c r="DW19" s="17" t="str">
        <f t="shared" si="13"/>
        <v>Håkan Freij</v>
      </c>
      <c r="DX19" s="17">
        <f>'[8]NSR Lördag 2023'!$C$7</f>
        <v>77.05</v>
      </c>
      <c r="DY19" s="17">
        <f>'[8]NSR Lördag 2023'!$D$7</f>
        <v>4</v>
      </c>
      <c r="DZ19" s="17"/>
      <c r="EA19" s="17">
        <f>'[8]NSR Lördag 2023'!$J$7</f>
        <v>75.849999999999994</v>
      </c>
      <c r="EB19" s="17">
        <f>'[8]NSR Lördag 2023'!$K$7</f>
        <v>7</v>
      </c>
      <c r="EC19" s="17"/>
      <c r="ED19" s="17">
        <f>'[8]NSR Lördag 2023'!$Q$7</f>
        <v>152.89999999999998</v>
      </c>
      <c r="EE19" s="17">
        <f>'[8]NSR Lördag 2023'!$R$7</f>
        <v>6</v>
      </c>
      <c r="EF19" s="17"/>
      <c r="EG19" s="17"/>
      <c r="EH19" s="17"/>
      <c r="EI19" s="10">
        <f t="shared" si="14"/>
        <v>7115.9659999999985</v>
      </c>
      <c r="EJ19" s="17">
        <f>'[8]NSR Lördag 2023'!$R$7</f>
        <v>6</v>
      </c>
      <c r="EK19" s="17"/>
      <c r="EL19" s="17"/>
      <c r="EM19" s="17"/>
      <c r="EN19" s="17"/>
      <c r="EO19" s="17"/>
      <c r="EP19" s="17"/>
      <c r="EQ19" s="17"/>
      <c r="ES19" s="15">
        <f t="shared" si="15"/>
        <v>1482.7399999999998</v>
      </c>
      <c r="ET19" s="10">
        <f t="shared" si="43"/>
        <v>69006.719599999982</v>
      </c>
      <c r="EU19" s="12">
        <f t="shared" si="16"/>
        <v>69.006719599999983</v>
      </c>
      <c r="EV19">
        <f t="shared" si="17"/>
        <v>948</v>
      </c>
      <c r="EX19" s="4">
        <v>12</v>
      </c>
      <c r="EY19" s="4">
        <v>9</v>
      </c>
      <c r="EZ19" s="4">
        <f t="shared" si="18"/>
        <v>11</v>
      </c>
      <c r="FA19" s="4">
        <f>DH19</f>
        <v>9</v>
      </c>
      <c r="FB19" s="4">
        <f t="shared" si="19"/>
        <v>13</v>
      </c>
      <c r="FC19" s="4">
        <f t="shared" si="20"/>
        <v>10</v>
      </c>
      <c r="FD19" s="4">
        <f t="shared" si="21"/>
        <v>9</v>
      </c>
      <c r="FE19" s="4">
        <f t="shared" si="22"/>
        <v>23</v>
      </c>
      <c r="FF19" s="4">
        <f t="shared" si="23"/>
        <v>12</v>
      </c>
      <c r="FG19" s="4">
        <f t="shared" si="24"/>
        <v>11</v>
      </c>
      <c r="FH19" s="4">
        <f t="shared" si="25"/>
        <v>12</v>
      </c>
      <c r="FI19" s="4">
        <f>DH19</f>
        <v>9</v>
      </c>
      <c r="FJ19" s="4">
        <f>DV19</f>
        <v>10</v>
      </c>
      <c r="FK19" s="4">
        <f>EJ19</f>
        <v>6</v>
      </c>
      <c r="FL19" s="4"/>
      <c r="FM19" s="4">
        <f t="shared" si="26"/>
        <v>293</v>
      </c>
      <c r="FN19" s="4">
        <f t="shared" si="27"/>
        <v>165</v>
      </c>
      <c r="FO19" s="4">
        <f t="shared" si="28"/>
        <v>197</v>
      </c>
      <c r="FP19" s="4">
        <f t="shared" si="29"/>
        <v>293</v>
      </c>
      <c r="FQ19" s="4">
        <f t="shared" si="30"/>
        <v>655</v>
      </c>
      <c r="FS19" s="10">
        <f t="shared" si="1"/>
        <v>655</v>
      </c>
      <c r="FT19" s="25"/>
      <c r="FU19" s="4">
        <f t="shared" si="31"/>
        <v>140.4</v>
      </c>
      <c r="FV19" s="4"/>
      <c r="FW19" s="15">
        <f t="shared" si="32"/>
        <v>139.38999999999999</v>
      </c>
      <c r="FX19" s="4"/>
      <c r="FY19" s="15">
        <f t="shared" si="33"/>
        <v>150.25</v>
      </c>
      <c r="FZ19" s="4"/>
      <c r="GA19" s="15">
        <f>DP19</f>
        <v>148.85000000000002</v>
      </c>
      <c r="GB19" s="15"/>
      <c r="GC19" s="15">
        <f t="shared" si="44"/>
        <v>152.89999999999998</v>
      </c>
      <c r="GD19" s="15"/>
      <c r="GE19" s="4"/>
      <c r="GF19" s="4">
        <f t="shared" si="34"/>
        <v>143.19999999999999</v>
      </c>
      <c r="GG19" s="4"/>
      <c r="GH19" s="4">
        <f t="shared" si="35"/>
        <v>149.55000000000001</v>
      </c>
      <c r="GI19" s="4"/>
      <c r="GJ19" s="4">
        <f t="shared" si="36"/>
        <v>147.30000000000001</v>
      </c>
      <c r="GK19" s="15"/>
    </row>
    <row r="20" spans="1:193" x14ac:dyDescent="0.25">
      <c r="A20" t="s">
        <v>15</v>
      </c>
      <c r="B20" s="4">
        <f>'[1]NSR Classic'!E20</f>
        <v>66</v>
      </c>
      <c r="C20" s="4">
        <f>'[1]NSR Classic'!F20</f>
        <v>19</v>
      </c>
      <c r="D20" s="4">
        <f>'[1]NSR Classic'!G20</f>
        <v>47</v>
      </c>
      <c r="E20" s="4">
        <f>'[1]NSR Classic'!E57</f>
        <v>65.5</v>
      </c>
      <c r="F20" s="4">
        <f>'[1]NSR Classic'!F57</f>
        <v>23</v>
      </c>
      <c r="G20" s="4">
        <f>'[1]NSR Classic'!G57</f>
        <v>42</v>
      </c>
      <c r="H20" s="4">
        <f t="shared" si="2"/>
        <v>131.5</v>
      </c>
      <c r="I20" s="4">
        <f>'[1]NSR Classic'!F94</f>
        <v>20</v>
      </c>
      <c r="J20" s="4">
        <f>'[1]NSR Classic'!G94</f>
        <v>89</v>
      </c>
      <c r="K20" s="4"/>
      <c r="L20" s="9">
        <f t="shared" si="3"/>
        <v>6120.01</v>
      </c>
      <c r="M20" s="4">
        <v>20</v>
      </c>
      <c r="O20">
        <f>'[1]NSR GT3'!E19</f>
        <v>62</v>
      </c>
      <c r="P20">
        <f>'[1]NSR GT3'!F19</f>
        <v>21</v>
      </c>
      <c r="Q20">
        <f>'[1]NSR GT3'!G19</f>
        <v>44</v>
      </c>
      <c r="R20">
        <f>'[1]NSR GT3'!E56</f>
        <v>61.3</v>
      </c>
      <c r="S20">
        <f>'[1]NSR GT3'!F56</f>
        <v>21</v>
      </c>
      <c r="T20">
        <f>'[1]NSR GT3'!G56</f>
        <v>44</v>
      </c>
      <c r="U20">
        <f t="shared" si="4"/>
        <v>123.3</v>
      </c>
      <c r="V20">
        <f>'[1]NSR GT3'!F93</f>
        <v>21</v>
      </c>
      <c r="W20">
        <f t="shared" si="5"/>
        <v>88</v>
      </c>
      <c r="Y20" s="9">
        <f t="shared" si="6"/>
        <v>5738.3819999999996</v>
      </c>
      <c r="Z20" s="4">
        <v>21</v>
      </c>
      <c r="AA20" t="str">
        <f t="shared" si="7"/>
        <v>Hampus Nilsson</v>
      </c>
      <c r="AB20">
        <f>'[2]NSR GT3'!E12</f>
        <v>62.75</v>
      </c>
      <c r="AC20">
        <f>'[2]NSR GT3'!F12</f>
        <v>23</v>
      </c>
      <c r="AD20">
        <f>'[2]NSR GT3'!G12</f>
        <v>42</v>
      </c>
      <c r="AE20">
        <f>'[2]NSR GT3'!E49</f>
        <v>64.650000000000006</v>
      </c>
      <c r="AF20">
        <f>'[2]NSR GT3'!F49</f>
        <v>24</v>
      </c>
      <c r="AG20">
        <f>'[2]NSR GT3'!G49</f>
        <v>41</v>
      </c>
      <c r="AH20">
        <f t="shared" si="37"/>
        <v>127.4</v>
      </c>
      <c r="AI20">
        <f>'[2]NSR GT3'!F86</f>
        <v>23</v>
      </c>
      <c r="AJ20">
        <f t="shared" si="38"/>
        <v>83</v>
      </c>
      <c r="AM20" s="10">
        <f t="shared" si="39"/>
        <v>5929.1959999999999</v>
      </c>
      <c r="AN20" s="4">
        <v>23</v>
      </c>
      <c r="AO20" s="4" t="str">
        <f t="shared" si="8"/>
        <v>Hampus Nilsson</v>
      </c>
      <c r="AP20" s="15"/>
      <c r="AQ20" s="4"/>
      <c r="AR20" s="4"/>
      <c r="AS20" s="15"/>
      <c r="AT20" s="10"/>
      <c r="AU20" s="10"/>
      <c r="AV20" s="15"/>
      <c r="AW20" s="17"/>
      <c r="AX20" s="4"/>
      <c r="AY20" s="4"/>
      <c r="AZ20" s="4"/>
      <c r="BA20" s="10"/>
      <c r="BB20" s="4"/>
      <c r="BC20" s="4"/>
      <c r="BD20" s="4"/>
      <c r="BE20" s="19"/>
      <c r="BF20" s="10"/>
      <c r="BG20" s="10"/>
      <c r="BH20" s="15"/>
      <c r="BI20" s="4"/>
      <c r="BJ20" s="4"/>
      <c r="BK20" s="15"/>
      <c r="BL20" s="17"/>
      <c r="BM20" s="15"/>
      <c r="BN20" s="4"/>
      <c r="BO20" s="15"/>
      <c r="BP20" s="10"/>
      <c r="BQ20" s="17"/>
      <c r="BR20" s="4" t="str">
        <f t="shared" si="11"/>
        <v>Hampus Nilsson</v>
      </c>
      <c r="BS20" s="15"/>
      <c r="BT20" s="20"/>
      <c r="BU20" s="4"/>
      <c r="BV20" s="15"/>
      <c r="BW20" s="10"/>
      <c r="BX20" s="10"/>
      <c r="BY20" s="15"/>
      <c r="BZ20" s="17"/>
      <c r="CA20" s="4"/>
      <c r="CB20" s="4"/>
      <c r="CC20" s="4"/>
      <c r="CD20" s="10"/>
      <c r="CE20" s="4"/>
      <c r="CF20" s="17"/>
      <c r="CG20" s="17"/>
      <c r="CH20" s="15"/>
      <c r="CI20" s="10"/>
      <c r="CJ20" s="10"/>
      <c r="CK20" s="15"/>
      <c r="CL20" s="10"/>
      <c r="CM20" s="10"/>
      <c r="CN20" s="15"/>
      <c r="CO20" s="17"/>
      <c r="CP20" s="4"/>
      <c r="CQ20" s="4"/>
      <c r="CR20" s="4"/>
      <c r="CS20" s="10"/>
      <c r="CT20" s="17"/>
      <c r="CU20" s="4" t="str">
        <f t="shared" si="12"/>
        <v>Hampus Nilsson</v>
      </c>
      <c r="CV20" s="15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10"/>
      <c r="DH20" s="4"/>
      <c r="DI20" s="17"/>
      <c r="DJ20" s="15"/>
      <c r="DK20" s="4"/>
      <c r="DL20" s="15"/>
      <c r="DM20" s="15"/>
      <c r="DN20" s="4"/>
      <c r="DO20" s="15"/>
      <c r="DP20" s="15"/>
      <c r="DQ20" s="4"/>
      <c r="DR20" s="4"/>
      <c r="DS20" s="4"/>
      <c r="DT20" s="17"/>
      <c r="DU20" s="10"/>
      <c r="DV20" s="17"/>
      <c r="DW20" s="17" t="str">
        <f t="shared" si="13"/>
        <v>Hampus Nilsson</v>
      </c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0"/>
      <c r="EJ20" s="17"/>
      <c r="EK20" s="17"/>
      <c r="EL20" s="17"/>
      <c r="EM20" s="17"/>
      <c r="EN20" s="17"/>
      <c r="EO20" s="17"/>
      <c r="EP20" s="17"/>
      <c r="EQ20" s="17"/>
      <c r="ES20" s="15">
        <f t="shared" si="15"/>
        <v>382.20000000000005</v>
      </c>
      <c r="ET20" s="10">
        <f t="shared" si="43"/>
        <v>17787.588000000003</v>
      </c>
      <c r="EU20" s="12">
        <f t="shared" si="16"/>
        <v>17.787588000000003</v>
      </c>
      <c r="EV20">
        <f t="shared" si="17"/>
        <v>260</v>
      </c>
      <c r="EX20" s="4"/>
      <c r="EY20" s="4"/>
      <c r="EZ20" s="4"/>
      <c r="FA20" s="4"/>
      <c r="FB20" s="4">
        <f t="shared" si="19"/>
        <v>20</v>
      </c>
      <c r="FC20" s="4">
        <f t="shared" si="20"/>
        <v>21</v>
      </c>
      <c r="FD20" s="4">
        <f t="shared" si="21"/>
        <v>23</v>
      </c>
      <c r="FE20" s="4"/>
      <c r="FF20" s="4"/>
      <c r="FG20" s="4"/>
      <c r="FH20" s="4"/>
      <c r="FI20" s="4"/>
      <c r="FJ20" s="4"/>
      <c r="FK20" s="4"/>
      <c r="FL20" s="4"/>
      <c r="FM20" s="4">
        <f t="shared" si="26"/>
        <v>177</v>
      </c>
      <c r="FN20" s="4">
        <f t="shared" si="27"/>
        <v>83</v>
      </c>
      <c r="FO20" s="4"/>
      <c r="FP20" s="4"/>
      <c r="FQ20" s="4">
        <f t="shared" si="30"/>
        <v>260</v>
      </c>
      <c r="FS20" s="10">
        <f t="shared" si="1"/>
        <v>83</v>
      </c>
      <c r="FT20" s="25"/>
      <c r="FU20" s="4">
        <f t="shared" si="31"/>
        <v>131.5</v>
      </c>
      <c r="FV20" s="4"/>
      <c r="FW20" s="15"/>
      <c r="FX20" s="4"/>
      <c r="FY20" s="15"/>
      <c r="FZ20" s="4"/>
      <c r="GA20" s="15"/>
      <c r="GB20" s="15"/>
      <c r="GC20" s="15"/>
      <c r="GD20" s="15"/>
      <c r="GE20" s="4"/>
      <c r="GF20" s="4">
        <f t="shared" si="34"/>
        <v>123.3</v>
      </c>
      <c r="GG20" s="4"/>
      <c r="GH20" s="4">
        <f t="shared" si="35"/>
        <v>127.4</v>
      </c>
      <c r="GI20" s="4"/>
      <c r="GJ20" s="4"/>
      <c r="GK20" s="15"/>
    </row>
    <row r="21" spans="1:193" x14ac:dyDescent="0.25">
      <c r="A21" t="s">
        <v>16</v>
      </c>
      <c r="B21" s="4">
        <f>'[1]NSR Classic'!E21</f>
        <v>67</v>
      </c>
      <c r="C21" s="4">
        <f>'[1]NSR Classic'!F21</f>
        <v>17</v>
      </c>
      <c r="D21" s="4">
        <f>'[1]NSR Classic'!G21</f>
        <v>51</v>
      </c>
      <c r="E21" s="4">
        <f>'[1]NSR Classic'!E58</f>
        <v>69.400000000000006</v>
      </c>
      <c r="F21" s="4">
        <f>'[1]NSR Classic'!F58</f>
        <v>16</v>
      </c>
      <c r="G21" s="4">
        <f>'[1]NSR Classic'!G58</f>
        <v>53</v>
      </c>
      <c r="H21" s="4">
        <f t="shared" si="2"/>
        <v>136.4</v>
      </c>
      <c r="I21" s="4">
        <f>'[1]NSR Classic'!F95</f>
        <v>16</v>
      </c>
      <c r="J21" s="4">
        <f>'[1]NSR Classic'!G95</f>
        <v>104</v>
      </c>
      <c r="K21" s="4"/>
      <c r="L21" s="9">
        <f t="shared" si="3"/>
        <v>6348.0560000000005</v>
      </c>
      <c r="M21" s="4">
        <v>16</v>
      </c>
      <c r="O21">
        <f>'[1]NSR GT3'!E20</f>
        <v>66.900000000000006</v>
      </c>
      <c r="P21">
        <f>'[1]NSR GT3'!F20</f>
        <v>15</v>
      </c>
      <c r="Q21">
        <f>'[1]NSR GT3'!G20</f>
        <v>55</v>
      </c>
      <c r="R21">
        <f>'[1]NSR GT3'!E57</f>
        <v>68.8</v>
      </c>
      <c r="S21">
        <f>'[1]NSR GT3'!F57</f>
        <v>16</v>
      </c>
      <c r="T21">
        <f>'[1]NSR GT3'!G57</f>
        <v>53</v>
      </c>
      <c r="U21">
        <f t="shared" si="4"/>
        <v>135.69999999999999</v>
      </c>
      <c r="V21">
        <f>'[1]NSR GT3'!F94</f>
        <v>15</v>
      </c>
      <c r="W21">
        <f t="shared" si="5"/>
        <v>108</v>
      </c>
      <c r="Y21" s="9">
        <f t="shared" si="6"/>
        <v>6315.4779999999992</v>
      </c>
      <c r="Z21" s="4">
        <v>15</v>
      </c>
      <c r="AA21" t="str">
        <f t="shared" si="7"/>
        <v>Peter Nilsson</v>
      </c>
      <c r="AB21">
        <f>'[2]NSR GT3'!E7</f>
        <v>66.2</v>
      </c>
      <c r="AC21">
        <f>'[2]NSR GT3'!F7</f>
        <v>20</v>
      </c>
      <c r="AD21">
        <f>'[2]NSR GT3'!G7</f>
        <v>45</v>
      </c>
      <c r="AE21">
        <f>'[2]NSR GT3'!E44</f>
        <v>65.900000000000006</v>
      </c>
      <c r="AF21">
        <f>'[2]NSR GT3'!F44</f>
        <v>21</v>
      </c>
      <c r="AG21">
        <f>'[2]NSR GT3'!G44</f>
        <v>44</v>
      </c>
      <c r="AH21">
        <f t="shared" si="37"/>
        <v>132.10000000000002</v>
      </c>
      <c r="AI21">
        <f>'[2]NSR GT3'!F81</f>
        <v>21</v>
      </c>
      <c r="AJ21">
        <f t="shared" si="38"/>
        <v>89</v>
      </c>
      <c r="AM21" s="10">
        <f t="shared" si="39"/>
        <v>6147.9340000000011</v>
      </c>
      <c r="AN21" s="4">
        <v>21</v>
      </c>
      <c r="AO21" s="4" t="str">
        <f t="shared" si="8"/>
        <v>Peter Nilsson</v>
      </c>
      <c r="AP21" s="15">
        <f>'[3]NSR Classic'!E$22</f>
        <v>69.7</v>
      </c>
      <c r="AQ21" s="4">
        <f>'[3]NSR Classic'!F$22</f>
        <v>24</v>
      </c>
      <c r="AR21" s="4">
        <f>'[3]NSR Classic'!G$22</f>
        <v>41</v>
      </c>
      <c r="AS21" s="15">
        <f>'[3]NSR Classic'!E59</f>
        <v>69.95</v>
      </c>
      <c r="AT21" s="10">
        <f>'[3]NSR Classic'!F59</f>
        <v>24</v>
      </c>
      <c r="AU21" s="10">
        <f>'[3]NSR Classic'!G59</f>
        <v>41</v>
      </c>
      <c r="AV21" s="15">
        <f t="shared" si="9"/>
        <v>139.65</v>
      </c>
      <c r="AW21" s="17">
        <f>'[3]NSR Classic'!F96</f>
        <v>24</v>
      </c>
      <c r="AX21" s="17">
        <f>'[3]NSR Classic'!G96</f>
        <v>82</v>
      </c>
      <c r="AY21" s="4"/>
      <c r="AZ21" s="4"/>
      <c r="BA21" s="10">
        <f t="shared" si="10"/>
        <v>6499.3109999999997</v>
      </c>
      <c r="BB21" s="4">
        <v>24</v>
      </c>
      <c r="BC21" s="4"/>
      <c r="BD21" s="4"/>
      <c r="BE21" s="19">
        <f>'[7]NSR GT3'!E23</f>
        <v>67.099999999999994</v>
      </c>
      <c r="BF21" s="10">
        <f>'[7]NSR GT3'!F23</f>
        <v>26</v>
      </c>
      <c r="BG21" s="10">
        <f>'[7]NSR GT3'!G23</f>
        <v>39</v>
      </c>
      <c r="BH21" s="15">
        <f>'[7]NSR GT3'!E60</f>
        <v>68.599999999999994</v>
      </c>
      <c r="BI21" s="4">
        <f>'[7]NSR GT3'!F60</f>
        <v>22</v>
      </c>
      <c r="BJ21" s="4">
        <f>'[7]NSR GT3'!G60</f>
        <v>43</v>
      </c>
      <c r="BK21" s="15">
        <f t="shared" si="40"/>
        <v>135.69999999999999</v>
      </c>
      <c r="BL21" s="17">
        <f>'[7]NSR GT3'!$F$97</f>
        <v>24</v>
      </c>
      <c r="BM21" s="15">
        <f t="shared" si="41"/>
        <v>82</v>
      </c>
      <c r="BN21" s="4"/>
      <c r="BO21" s="15"/>
      <c r="BP21" s="10">
        <f t="shared" si="42"/>
        <v>6315.4779999999992</v>
      </c>
      <c r="BQ21" s="17">
        <v>24</v>
      </c>
      <c r="BR21" s="4" t="str">
        <f t="shared" si="11"/>
        <v>Peter Nilsson</v>
      </c>
      <c r="BS21" s="15"/>
      <c r="BT21" s="20"/>
      <c r="BU21" s="15"/>
      <c r="BV21" s="15"/>
      <c r="BW21" s="10"/>
      <c r="BX21" s="10"/>
      <c r="BY21" s="15"/>
      <c r="BZ21" s="17"/>
      <c r="CA21" s="17"/>
      <c r="CB21" s="4"/>
      <c r="CC21" s="4"/>
      <c r="CD21" s="10"/>
      <c r="CE21" s="4"/>
      <c r="CF21" s="17"/>
      <c r="CG21" s="17"/>
      <c r="CH21" s="15"/>
      <c r="CI21" s="10"/>
      <c r="CJ21" s="10"/>
      <c r="CK21" s="15"/>
      <c r="CL21" s="10"/>
      <c r="CM21" s="10"/>
      <c r="CN21" s="15"/>
      <c r="CO21" s="17"/>
      <c r="CP21" s="17"/>
      <c r="CQ21" s="4"/>
      <c r="CR21" s="4"/>
      <c r="CS21" s="10"/>
      <c r="CT21" s="17"/>
      <c r="CU21" s="4" t="str">
        <f t="shared" si="12"/>
        <v>Peter Nilsson</v>
      </c>
      <c r="CV21" s="15">
        <f>'[6]NSR Lördag 2023'!$C$19</f>
        <v>70.5</v>
      </c>
      <c r="CW21" s="4">
        <f>'[6]NSR Lördag 2023'!$D$19</f>
        <v>18</v>
      </c>
      <c r="CX21" s="4"/>
      <c r="CY21" s="4">
        <f>'[6]NSR Lördag 2023'!$J$19</f>
        <v>71.900000000000006</v>
      </c>
      <c r="CZ21" s="4">
        <f>'[6]NSR Lördag 2023'!$K$19</f>
        <v>19</v>
      </c>
      <c r="DA21" s="4"/>
      <c r="DB21" s="4">
        <f>'[6]NSR Lördag 2023'!$Q$19</f>
        <v>142.4</v>
      </c>
      <c r="DC21" s="4">
        <f>'[6]NSR Lördag 2023'!$R$19</f>
        <v>18</v>
      </c>
      <c r="DD21" s="17"/>
      <c r="DE21" s="4"/>
      <c r="DF21" s="4"/>
      <c r="DG21" s="10">
        <f>(CV21+CY21+DF21)*$A$3</f>
        <v>6627.2960000000003</v>
      </c>
      <c r="DH21" s="4">
        <f>DC21</f>
        <v>18</v>
      </c>
      <c r="DI21" s="17"/>
      <c r="DJ21" s="15"/>
      <c r="DK21" s="4"/>
      <c r="DL21" s="15"/>
      <c r="DM21" s="15"/>
      <c r="DN21" s="4"/>
      <c r="DO21" s="15"/>
      <c r="DP21" s="15"/>
      <c r="DQ21" s="4"/>
      <c r="DR21" s="17"/>
      <c r="DS21" s="4"/>
      <c r="DT21" s="17"/>
      <c r="DU21" s="10"/>
      <c r="DV21" s="17"/>
      <c r="DW21" s="17" t="str">
        <f t="shared" si="13"/>
        <v>Peter Nilsson</v>
      </c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0"/>
      <c r="EJ21" s="17"/>
      <c r="EK21" s="17"/>
      <c r="EL21" s="17"/>
      <c r="EM21" s="17"/>
      <c r="EN21" s="17"/>
      <c r="EO21" s="17"/>
      <c r="EP21" s="17"/>
      <c r="EQ21" s="17"/>
      <c r="ES21" s="15">
        <f t="shared" si="15"/>
        <v>821.94999999999993</v>
      </c>
      <c r="ET21" s="10">
        <f t="shared" si="43"/>
        <v>38253.552999999993</v>
      </c>
      <c r="EU21" s="12">
        <f t="shared" si="16"/>
        <v>38.253552999999989</v>
      </c>
      <c r="EV21">
        <f t="shared" si="17"/>
        <v>465</v>
      </c>
      <c r="EX21" s="4">
        <v>16</v>
      </c>
      <c r="EY21" s="4">
        <v>21</v>
      </c>
      <c r="EZ21" s="4"/>
      <c r="FA21" s="4">
        <f>DH21</f>
        <v>18</v>
      </c>
      <c r="FB21" s="4">
        <f>M21</f>
        <v>16</v>
      </c>
      <c r="FC21" s="4">
        <f t="shared" si="20"/>
        <v>15</v>
      </c>
      <c r="FD21" s="4">
        <f t="shared" si="21"/>
        <v>21</v>
      </c>
      <c r="FE21" s="4">
        <f t="shared" si="22"/>
        <v>24</v>
      </c>
      <c r="FF21" s="4">
        <f t="shared" si="23"/>
        <v>24</v>
      </c>
      <c r="FG21" s="4"/>
      <c r="FH21" s="4"/>
      <c r="FI21" s="4">
        <f>DH21</f>
        <v>18</v>
      </c>
      <c r="FJ21" s="4"/>
      <c r="FK21" s="4"/>
      <c r="FL21" s="4"/>
      <c r="FM21" s="4">
        <f t="shared" si="26"/>
        <v>212</v>
      </c>
      <c r="FN21" s="4">
        <f t="shared" si="27"/>
        <v>89</v>
      </c>
      <c r="FO21" s="4">
        <f t="shared" si="28"/>
        <v>164</v>
      </c>
      <c r="FP21" s="4"/>
      <c r="FQ21" s="4">
        <f t="shared" si="30"/>
        <v>465</v>
      </c>
      <c r="FS21" s="10">
        <f t="shared" si="1"/>
        <v>253</v>
      </c>
      <c r="FT21" s="25"/>
      <c r="FU21" s="4">
        <f t="shared" si="31"/>
        <v>136.4</v>
      </c>
      <c r="FV21" s="4"/>
      <c r="FW21" s="15">
        <f t="shared" si="32"/>
        <v>139.65</v>
      </c>
      <c r="FX21" s="4"/>
      <c r="FY21" s="15"/>
      <c r="FZ21" s="4"/>
      <c r="GA21" s="15"/>
      <c r="GB21" s="15"/>
      <c r="GC21" s="15"/>
      <c r="GD21" s="15"/>
      <c r="GE21" s="4"/>
      <c r="GF21" s="4">
        <f t="shared" si="34"/>
        <v>135.69999999999999</v>
      </c>
      <c r="GG21" s="4"/>
      <c r="GH21" s="4">
        <f t="shared" si="35"/>
        <v>132.10000000000002</v>
      </c>
      <c r="GI21" s="4"/>
      <c r="GJ21" s="4">
        <f t="shared" si="36"/>
        <v>135.69999999999999</v>
      </c>
      <c r="GK21" s="15"/>
    </row>
    <row r="22" spans="1:193" x14ac:dyDescent="0.25">
      <c r="A22" t="s">
        <v>17</v>
      </c>
      <c r="B22" s="4">
        <f>'[1]NSR Classic'!E22</f>
        <v>63.3</v>
      </c>
      <c r="C22" s="4">
        <f>'[1]NSR Classic'!F22</f>
        <v>22</v>
      </c>
      <c r="D22" s="4">
        <f>'[1]NSR Classic'!G22</f>
        <v>43</v>
      </c>
      <c r="E22" s="4">
        <f>'[1]NSR Classic'!E59</f>
        <v>65.599999999999994</v>
      </c>
      <c r="F22" s="4">
        <f>'[1]NSR Classic'!F59</f>
        <v>22</v>
      </c>
      <c r="G22" s="4">
        <f>'[1]NSR Classic'!G59</f>
        <v>43</v>
      </c>
      <c r="H22" s="4">
        <f t="shared" si="2"/>
        <v>128.89999999999998</v>
      </c>
      <c r="I22" s="4">
        <f>'[1]NSR Classic'!F96</f>
        <v>22</v>
      </c>
      <c r="J22" s="4">
        <f>'[1]NSR Classic'!G96</f>
        <v>86</v>
      </c>
      <c r="K22" s="4"/>
      <c r="L22" s="9">
        <f t="shared" si="3"/>
        <v>5999.0059999999985</v>
      </c>
      <c r="M22" s="4">
        <v>22</v>
      </c>
      <c r="O22">
        <f>'[1]NSR GT3'!E21</f>
        <v>60.9</v>
      </c>
      <c r="P22">
        <f>'[1]NSR GT3'!F21</f>
        <v>22</v>
      </c>
      <c r="Q22">
        <f>'[1]NSR GT3'!G21</f>
        <v>43</v>
      </c>
      <c r="R22">
        <f>'[1]NSR GT3'!E58</f>
        <v>59.9</v>
      </c>
      <c r="S22">
        <f>'[1]NSR GT3'!F58</f>
        <v>22</v>
      </c>
      <c r="T22">
        <f>'[1]NSR GT3'!G58</f>
        <v>43</v>
      </c>
      <c r="U22">
        <f t="shared" si="4"/>
        <v>120.8</v>
      </c>
      <c r="V22">
        <f>'[1]NSR GT3'!F95</f>
        <v>22</v>
      </c>
      <c r="W22">
        <f t="shared" si="5"/>
        <v>86</v>
      </c>
      <c r="Y22" s="9">
        <f t="shared" si="6"/>
        <v>5622.0320000000002</v>
      </c>
      <c r="Z22" s="4">
        <v>22</v>
      </c>
      <c r="AA22" t="str">
        <f t="shared" si="7"/>
        <v>Viggo Ludvigsen</v>
      </c>
      <c r="AH22">
        <f t="shared" si="37"/>
        <v>0</v>
      </c>
      <c r="AJ22">
        <f t="shared" si="38"/>
        <v>0</v>
      </c>
      <c r="AM22" s="10">
        <f t="shared" si="39"/>
        <v>0</v>
      </c>
      <c r="AN22" s="4"/>
      <c r="AO22" s="4" t="str">
        <f t="shared" si="8"/>
        <v>Viggo Ludvigsen</v>
      </c>
      <c r="AP22" s="15">
        <f>'[3]NSR Classic'!E$28</f>
        <v>68.150000000000006</v>
      </c>
      <c r="AQ22" s="4">
        <f>'[3]NSR Classic'!F$28</f>
        <v>25</v>
      </c>
      <c r="AR22" s="4">
        <f>'[3]NSR Classic'!G$28</f>
        <v>40</v>
      </c>
      <c r="AS22" s="15">
        <f>'[3]NSR Classic'!E65</f>
        <v>68.5</v>
      </c>
      <c r="AT22" s="10">
        <f>'[3]NSR Classic'!F65</f>
        <v>26</v>
      </c>
      <c r="AU22" s="10">
        <f>'[3]NSR Classic'!G65</f>
        <v>39</v>
      </c>
      <c r="AV22" s="15">
        <f t="shared" si="9"/>
        <v>136.65</v>
      </c>
      <c r="AW22" s="17">
        <f>'[3]NSR Classic'!F102</f>
        <v>26</v>
      </c>
      <c r="AX22" s="17">
        <f>'[3]NSR Classic'!G102</f>
        <v>79</v>
      </c>
      <c r="AY22" s="4"/>
      <c r="AZ22" s="4"/>
      <c r="BA22" s="10">
        <f t="shared" si="10"/>
        <v>6359.6909999999998</v>
      </c>
      <c r="BB22" s="4">
        <v>26</v>
      </c>
      <c r="BC22" s="4"/>
      <c r="BD22" s="4"/>
      <c r="BE22" s="19">
        <f>'[7]NSR GT3'!E28</f>
        <v>67.150000000000006</v>
      </c>
      <c r="BF22" s="10">
        <f>'[7]NSR GT3'!F28</f>
        <v>24</v>
      </c>
      <c r="BG22" s="10">
        <f>'[7]NSR GT3'!G28</f>
        <v>41</v>
      </c>
      <c r="BH22" s="15">
        <f>'[7]NSR GT3'!E65</f>
        <v>67.849999999999994</v>
      </c>
      <c r="BI22" s="4">
        <f>'[7]NSR GT3'!F65</f>
        <v>23</v>
      </c>
      <c r="BJ22" s="4">
        <f>'[7]NSR GT3'!G65</f>
        <v>42</v>
      </c>
      <c r="BK22" s="15">
        <f t="shared" si="40"/>
        <v>135</v>
      </c>
      <c r="BL22" s="17">
        <f>'[7]NSR GT3'!$F$102</f>
        <v>23</v>
      </c>
      <c r="BM22" s="15">
        <f t="shared" si="41"/>
        <v>83</v>
      </c>
      <c r="BN22" s="4"/>
      <c r="BO22" s="15"/>
      <c r="BP22" s="10">
        <f t="shared" si="42"/>
        <v>6282.9</v>
      </c>
      <c r="BQ22" s="17">
        <v>23</v>
      </c>
      <c r="BR22" s="4" t="str">
        <f t="shared" si="11"/>
        <v>Viggo Ludvigsen</v>
      </c>
      <c r="BS22" s="15"/>
      <c r="BT22" s="20"/>
      <c r="BU22" s="15"/>
      <c r="BV22" s="15"/>
      <c r="BW22" s="10"/>
      <c r="BX22" s="10"/>
      <c r="BY22" s="15"/>
      <c r="BZ22" s="17"/>
      <c r="CA22" s="17"/>
      <c r="CB22" s="4"/>
      <c r="CC22" s="4"/>
      <c r="CD22" s="10"/>
      <c r="CE22" s="4"/>
      <c r="CF22" s="17"/>
      <c r="CG22" s="17"/>
      <c r="CH22" s="15"/>
      <c r="CI22" s="10"/>
      <c r="CJ22" s="10"/>
      <c r="CK22" s="15"/>
      <c r="CL22" s="10"/>
      <c r="CM22" s="10"/>
      <c r="CN22" s="15"/>
      <c r="CO22" s="17"/>
      <c r="CP22" s="17"/>
      <c r="CQ22" s="4"/>
      <c r="CR22" s="4"/>
      <c r="CS22" s="10"/>
      <c r="CT22" s="17"/>
      <c r="CU22" s="4" t="str">
        <f t="shared" si="12"/>
        <v>Viggo Ludvigsen</v>
      </c>
      <c r="CV22" s="15">
        <f>'[6]NSR Lördag 2023'!$C$26</f>
        <v>67.849999999999994</v>
      </c>
      <c r="CW22" s="4">
        <f>'[6]NSR Lördag 2023'!$D$26</f>
        <v>21</v>
      </c>
      <c r="CX22" s="4"/>
      <c r="CY22" s="4">
        <f>'[6]NSR Lördag 2023'!$J$26</f>
        <v>69.989999999999995</v>
      </c>
      <c r="CZ22" s="4">
        <f>'[6]NSR Lördag 2023'!$K$26</f>
        <v>22</v>
      </c>
      <c r="DA22" s="4"/>
      <c r="DB22" s="4">
        <f>'[6]NSR Lördag 2023'!$Q$26</f>
        <v>137.83999999999997</v>
      </c>
      <c r="DC22" s="4">
        <f>'[6]NSR Lördag 2023'!$R$26</f>
        <v>22</v>
      </c>
      <c r="DD22" s="17"/>
      <c r="DE22" s="4"/>
      <c r="DF22" s="4"/>
      <c r="DG22" s="10">
        <f>(CV22+CY22+DF22)*$A$3</f>
        <v>6415.0735999999988</v>
      </c>
      <c r="DH22" s="4">
        <f>DC22</f>
        <v>22</v>
      </c>
      <c r="DI22" s="17"/>
      <c r="DJ22" s="15">
        <f>'[6]NSR Söndag 2023'!$C$26</f>
        <v>68.650000000000006</v>
      </c>
      <c r="DK22" s="4">
        <f>'[6]NSR Söndag 2023'!$D$26</f>
        <v>20</v>
      </c>
      <c r="DL22" s="15"/>
      <c r="DM22" s="15">
        <f>'[6]NSR Söndag 2023'!$J$26</f>
        <v>63.85</v>
      </c>
      <c r="DN22" s="4">
        <f>'[6]NSR Söndag 2023'!$K$26</f>
        <v>23</v>
      </c>
      <c r="DO22" s="15"/>
      <c r="DP22" s="15">
        <f>'[6]NSR Söndag 2023'!$Q$26</f>
        <v>132.5</v>
      </c>
      <c r="DQ22" s="4">
        <f>'[6]NSR Söndag 2023'!$R$26</f>
        <v>23</v>
      </c>
      <c r="DR22" s="17"/>
      <c r="DS22" s="4"/>
      <c r="DT22" s="17"/>
      <c r="DU22" s="10">
        <f>(DJ22+DM22+DT22)*$A$3</f>
        <v>6166.55</v>
      </c>
      <c r="DV22" s="17">
        <f>'[6]NSR Söndag 2023'!$R$26</f>
        <v>23</v>
      </c>
      <c r="DW22" s="17" t="str">
        <f t="shared" si="13"/>
        <v>Viggo Ludvigsen</v>
      </c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0"/>
      <c r="EJ22" s="17"/>
      <c r="EK22" s="17"/>
      <c r="EL22" s="17"/>
      <c r="EM22" s="17"/>
      <c r="EN22" s="17"/>
      <c r="EO22" s="17"/>
      <c r="EP22" s="17"/>
      <c r="EQ22" s="17"/>
      <c r="ES22" s="15">
        <f t="shared" si="15"/>
        <v>791.69</v>
      </c>
      <c r="ET22" s="10">
        <f t="shared" si="43"/>
        <v>36845.2526</v>
      </c>
      <c r="EU22" s="12">
        <f t="shared" si="16"/>
        <v>36.845252600000002</v>
      </c>
      <c r="EV22">
        <f t="shared" si="17"/>
        <v>334</v>
      </c>
      <c r="EX22" s="4">
        <v>22</v>
      </c>
      <c r="EY22" s="4">
        <v>15</v>
      </c>
      <c r="EZ22" s="4"/>
      <c r="FA22" s="4">
        <f>DH22</f>
        <v>22</v>
      </c>
      <c r="FB22" s="4">
        <f t="shared" si="19"/>
        <v>22</v>
      </c>
      <c r="FC22" s="4">
        <f t="shared" si="20"/>
        <v>22</v>
      </c>
      <c r="FD22" s="4"/>
      <c r="FE22" s="4">
        <f t="shared" si="22"/>
        <v>26</v>
      </c>
      <c r="FF22" s="4">
        <f t="shared" si="23"/>
        <v>23</v>
      </c>
      <c r="FG22" s="4"/>
      <c r="FH22" s="4"/>
      <c r="FI22" s="4">
        <f>DH22</f>
        <v>22</v>
      </c>
      <c r="FJ22" s="4">
        <f>DV22</f>
        <v>23</v>
      </c>
      <c r="FK22" s="4"/>
      <c r="FL22" s="4"/>
      <c r="FM22" s="4">
        <f t="shared" si="26"/>
        <v>172</v>
      </c>
      <c r="FN22" s="4"/>
      <c r="FO22" s="4">
        <f t="shared" si="28"/>
        <v>162</v>
      </c>
      <c r="FP22" s="4"/>
      <c r="FQ22" s="4">
        <f t="shared" si="30"/>
        <v>334</v>
      </c>
      <c r="FS22" s="10">
        <f t="shared" si="1"/>
        <v>162</v>
      </c>
      <c r="FT22" s="25"/>
      <c r="FU22" s="4">
        <f t="shared" si="31"/>
        <v>128.89999999999998</v>
      </c>
      <c r="FV22" s="4"/>
      <c r="FW22" s="15">
        <f t="shared" si="32"/>
        <v>136.65</v>
      </c>
      <c r="FX22" s="4"/>
      <c r="FY22" s="15"/>
      <c r="FZ22" s="4"/>
      <c r="GA22" s="15">
        <f>DP22</f>
        <v>132.5</v>
      </c>
      <c r="GB22" s="15"/>
      <c r="GC22" s="15"/>
      <c r="GD22" s="15"/>
      <c r="GE22" s="4"/>
      <c r="GF22" s="4">
        <f t="shared" si="34"/>
        <v>120.8</v>
      </c>
      <c r="GG22" s="4"/>
      <c r="GH22" s="4"/>
      <c r="GI22" s="4"/>
      <c r="GJ22" s="4">
        <f t="shared" si="36"/>
        <v>135</v>
      </c>
      <c r="GK22" s="15"/>
    </row>
    <row r="23" spans="1:193" x14ac:dyDescent="0.25">
      <c r="A23" t="s">
        <v>18</v>
      </c>
      <c r="B23" s="4">
        <f>'[1]NSR Classic'!E23</f>
        <v>73.8</v>
      </c>
      <c r="C23" s="4">
        <f>'[1]NSR Classic'!F23</f>
        <v>5</v>
      </c>
      <c r="D23" s="4">
        <f>'[1]NSR Classic'!G23</f>
        <v>150</v>
      </c>
      <c r="E23" s="4">
        <f>'[1]NSR Classic'!E60</f>
        <v>73.2</v>
      </c>
      <c r="F23" s="4">
        <f>'[1]NSR Classic'!F60</f>
        <v>6</v>
      </c>
      <c r="G23" s="4">
        <f>'[1]NSR Classic'!G60</f>
        <v>135</v>
      </c>
      <c r="H23" s="4">
        <f t="shared" si="2"/>
        <v>147</v>
      </c>
      <c r="I23" s="4">
        <f>'[1]NSR Classic'!F97</f>
        <v>5</v>
      </c>
      <c r="J23" s="4">
        <f>'[1]NSR Classic'!G97</f>
        <v>285</v>
      </c>
      <c r="K23" s="4"/>
      <c r="L23" s="9">
        <f t="shared" si="3"/>
        <v>6841.38</v>
      </c>
      <c r="M23" s="4">
        <v>6</v>
      </c>
      <c r="O23">
        <f>'[1]NSR GT3'!E22</f>
        <v>71.599999999999994</v>
      </c>
      <c r="P23">
        <f>'[1]NSR GT3'!F22</f>
        <v>9</v>
      </c>
      <c r="Q23">
        <f>'[1]NSR GT3'!G22</f>
        <v>80</v>
      </c>
      <c r="R23">
        <f>'[1]NSR GT3'!E59</f>
        <v>74</v>
      </c>
      <c r="S23">
        <f>'[1]NSR GT3'!F59</f>
        <v>8</v>
      </c>
      <c r="T23">
        <f>'[1]NSR GT3'!G59</f>
        <v>95</v>
      </c>
      <c r="U23">
        <f t="shared" si="4"/>
        <v>145.6</v>
      </c>
      <c r="V23">
        <f>'[1]NSR GT3'!F96</f>
        <v>9</v>
      </c>
      <c r="W23">
        <f t="shared" si="5"/>
        <v>175</v>
      </c>
      <c r="Y23" s="9">
        <f t="shared" si="6"/>
        <v>6776.2239999999993</v>
      </c>
      <c r="Z23" s="4">
        <v>9</v>
      </c>
      <c r="AA23" t="str">
        <f t="shared" si="7"/>
        <v>Björn Möller</v>
      </c>
      <c r="AB23">
        <f>'[2]NSR GT3'!E25</f>
        <v>77.8</v>
      </c>
      <c r="AC23">
        <f>'[2]NSR GT3'!F25</f>
        <v>5</v>
      </c>
      <c r="AD23">
        <f>'[2]NSR GT3'!G25</f>
        <v>150</v>
      </c>
      <c r="AE23">
        <f>'[2]NSR GT3'!E62</f>
        <v>77.3</v>
      </c>
      <c r="AF23">
        <f>'[2]NSR GT3'!F62</f>
        <v>7</v>
      </c>
      <c r="AG23">
        <f>'[2]NSR GT3'!G62</f>
        <v>110</v>
      </c>
      <c r="AH23">
        <f t="shared" si="37"/>
        <v>155.1</v>
      </c>
      <c r="AI23">
        <f>'[2]NSR GT3'!F99</f>
        <v>6</v>
      </c>
      <c r="AJ23">
        <f t="shared" si="38"/>
        <v>260</v>
      </c>
      <c r="AK23">
        <f>'[2]NSR GT3'!E119</f>
        <v>91.35</v>
      </c>
      <c r="AM23" s="10">
        <f t="shared" si="39"/>
        <v>7218.3539999999994</v>
      </c>
      <c r="AN23" s="4">
        <v>7</v>
      </c>
      <c r="AO23" s="4" t="str">
        <f t="shared" si="8"/>
        <v>Björn Möller</v>
      </c>
      <c r="AP23" s="15">
        <f>'[3]NSR Classic'!E$18</f>
        <v>75.3</v>
      </c>
      <c r="AQ23" s="4">
        <f>'[3]NSR Classic'!F$18</f>
        <v>7</v>
      </c>
      <c r="AR23" s="4">
        <f>'[3]NSR Classic'!G$18</f>
        <v>110</v>
      </c>
      <c r="AS23" s="15">
        <f>'[3]NSR Classic'!E55</f>
        <v>75.8</v>
      </c>
      <c r="AT23" s="10">
        <f>'[3]NSR Classic'!F55</f>
        <v>7</v>
      </c>
      <c r="AU23" s="10">
        <f>'[3]NSR Classic'!G55</f>
        <v>110</v>
      </c>
      <c r="AV23" s="15">
        <f t="shared" si="9"/>
        <v>151.1</v>
      </c>
      <c r="AW23" s="17">
        <f>'[3]NSR Classic'!F92</f>
        <v>7</v>
      </c>
      <c r="AX23" s="17">
        <f>'[3]NSR Classic'!G92</f>
        <v>220</v>
      </c>
      <c r="AY23" s="4"/>
      <c r="AZ23" s="4"/>
      <c r="BA23" s="10">
        <f t="shared" si="10"/>
        <v>7032.1939999999995</v>
      </c>
      <c r="BB23" s="4">
        <v>7</v>
      </c>
      <c r="BC23" s="4"/>
      <c r="BD23" s="4"/>
      <c r="BE23" s="19">
        <f>'[7]NSR GT3'!E18</f>
        <v>77.150000000000006</v>
      </c>
      <c r="BF23" s="10">
        <f>'[7]NSR GT3'!F18</f>
        <v>5</v>
      </c>
      <c r="BG23" s="10">
        <f>'[7]NSR GT3'!G18</f>
        <v>150</v>
      </c>
      <c r="BH23" s="15">
        <f>'[7]NSR GT3'!E55</f>
        <v>78.099999999999994</v>
      </c>
      <c r="BI23" s="4">
        <f>'[7]NSR GT3'!F55</f>
        <v>5</v>
      </c>
      <c r="BJ23" s="4">
        <f>'[7]NSR GT3'!G55</f>
        <v>150</v>
      </c>
      <c r="BK23" s="15">
        <f t="shared" si="40"/>
        <v>155.25</v>
      </c>
      <c r="BL23" s="17">
        <f>'[7]NSR GT3'!$F$92</f>
        <v>5</v>
      </c>
      <c r="BM23" s="15">
        <f t="shared" si="41"/>
        <v>300</v>
      </c>
      <c r="BN23" s="4"/>
      <c r="BO23" s="15"/>
      <c r="BP23" s="10">
        <f t="shared" si="42"/>
        <v>7225.335</v>
      </c>
      <c r="BQ23" s="17">
        <v>5</v>
      </c>
      <c r="BR23" s="4" t="str">
        <f t="shared" si="11"/>
        <v>Björn Möller</v>
      </c>
      <c r="BS23" s="15">
        <f>'[4]NSR F1'!$E$25</f>
        <v>77.75</v>
      </c>
      <c r="BT23" s="20">
        <f>'[4]NSR F1'!$F$25</f>
        <v>6</v>
      </c>
      <c r="BU23" s="15">
        <f>'[4]NSR F1'!$G$25</f>
        <v>135</v>
      </c>
      <c r="BV23" s="15">
        <f>'[4]NSR F1'!$E$62</f>
        <v>79.7</v>
      </c>
      <c r="BW23" s="10">
        <f>'[4]NSR F1'!$F$62</f>
        <v>4</v>
      </c>
      <c r="BX23" s="15">
        <f>'[4]NSR F1'!$G$62</f>
        <v>165</v>
      </c>
      <c r="BY23" s="15">
        <f>BS23+BV23</f>
        <v>157.44999999999999</v>
      </c>
      <c r="BZ23" s="17">
        <f>'[4]NSR F1'!$F$62</f>
        <v>4</v>
      </c>
      <c r="CA23" s="17">
        <f>'[4]NSR F1'!$G$99</f>
        <v>300</v>
      </c>
      <c r="CB23" s="4"/>
      <c r="CC23" s="4">
        <f>'[4]NSR F1'!$E$119</f>
        <v>99.5</v>
      </c>
      <c r="CD23" s="10">
        <f>(BS23+BV23+CC23)*$A$3</f>
        <v>11958.453</v>
      </c>
      <c r="CE23" s="4">
        <v>4</v>
      </c>
      <c r="CF23" s="17"/>
      <c r="CG23" s="17"/>
      <c r="CH23" s="15">
        <f>'[4]NSR Classic'!$E$24</f>
        <v>77.150000000000006</v>
      </c>
      <c r="CI23" s="10">
        <f>'[4]NSR Classic'!$F$24</f>
        <v>4</v>
      </c>
      <c r="CJ23" s="10">
        <f>'[4]NSR Classic'!$G$24</f>
        <v>165</v>
      </c>
      <c r="CK23" s="15">
        <f>'[4]NSR Classic'!$E$61</f>
        <v>74.7</v>
      </c>
      <c r="CL23" s="10">
        <f>'[4]NSR Classic'!$F$61</f>
        <v>12</v>
      </c>
      <c r="CM23" s="10">
        <f>'[4]NSR Classic'!$G$61</f>
        <v>64</v>
      </c>
      <c r="CN23" s="15">
        <f>CH23+CK23</f>
        <v>151.85000000000002</v>
      </c>
      <c r="CO23" s="17">
        <f>'[5]NSR Classic'!$F$98</f>
        <v>6</v>
      </c>
      <c r="CP23" s="17">
        <f>'[5]NSR Classic'!$G$98</f>
        <v>229</v>
      </c>
      <c r="CQ23" s="4"/>
      <c r="CR23" s="4"/>
      <c r="CS23" s="10">
        <f>(CH23+CK23+CR23)*$A$3</f>
        <v>7067.0990000000011</v>
      </c>
      <c r="CT23" s="17">
        <v>6</v>
      </c>
      <c r="CU23" s="4" t="str">
        <f t="shared" si="12"/>
        <v>Björn Möller</v>
      </c>
      <c r="CV23" s="15">
        <f>'[6]NSR Lördag 2023'!$C$21</f>
        <v>81.349999999999994</v>
      </c>
      <c r="CW23" s="4">
        <f>'[6]NSR Lördag 2023'!$D$21</f>
        <v>6</v>
      </c>
      <c r="CX23" s="4"/>
      <c r="CY23" s="4">
        <f>'[6]NSR Lördag 2023'!$J$21</f>
        <v>83.2</v>
      </c>
      <c r="CZ23" s="4">
        <f>'[6]NSR Lördag 2023'!$K$21</f>
        <v>4</v>
      </c>
      <c r="DA23" s="4"/>
      <c r="DB23" s="4">
        <f>'[6]NSR Lördag 2023'!$Q$21</f>
        <v>164.55</v>
      </c>
      <c r="DC23" s="4">
        <f>'[6]NSR Lördag 2023'!$R$21</f>
        <v>4</v>
      </c>
      <c r="DD23" s="17"/>
      <c r="DE23" s="4"/>
      <c r="DF23" s="4">
        <f>'[6]NSR Lördag 2023'!$X$8</f>
        <v>103.85</v>
      </c>
      <c r="DG23" s="10">
        <f>(CV23+CY23+DF23)*$A$3</f>
        <v>12491.335999999999</v>
      </c>
      <c r="DH23" s="4">
        <f>DC23</f>
        <v>4</v>
      </c>
      <c r="DI23" s="17"/>
      <c r="DJ23" s="15">
        <f>'[6]NSR Söndag 2023'!$C$21</f>
        <v>76.900000000000006</v>
      </c>
      <c r="DK23" s="4">
        <f>'[6]NSR Söndag 2023'!$D$21</f>
        <v>5</v>
      </c>
      <c r="DL23" s="15"/>
      <c r="DM23" s="15">
        <f>'[6]NSR Söndag 2023'!$J$21</f>
        <v>77.45</v>
      </c>
      <c r="DN23" s="4">
        <f>'[6]NSR Söndag 2023'!$K$21</f>
        <v>5</v>
      </c>
      <c r="DO23" s="15"/>
      <c r="DP23" s="15">
        <f>'[6]NSR Söndag 2023'!$Q$21</f>
        <v>154.35000000000002</v>
      </c>
      <c r="DQ23" s="4">
        <f>'[6]NSR Söndag 2023'!$R$21</f>
        <v>5</v>
      </c>
      <c r="DR23" s="17"/>
      <c r="DS23" s="4"/>
      <c r="DT23" s="17"/>
      <c r="DU23" s="10">
        <f>(DJ23+DM23+DT23)*$A$3</f>
        <v>7183.4490000000005</v>
      </c>
      <c r="DV23" s="17">
        <f>'[6]NSR Söndag 2023'!$R$21</f>
        <v>5</v>
      </c>
      <c r="DW23" s="17" t="str">
        <f t="shared" si="13"/>
        <v>Björn Möller</v>
      </c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0"/>
      <c r="EJ23" s="17"/>
      <c r="EK23" s="17"/>
      <c r="EL23" s="17"/>
      <c r="EM23" s="17"/>
      <c r="EN23" s="17"/>
      <c r="EO23" s="17"/>
      <c r="EP23" s="17"/>
      <c r="EQ23" s="17"/>
      <c r="ES23" s="15">
        <f t="shared" si="15"/>
        <v>1585.6000000000001</v>
      </c>
      <c r="ET23" s="10">
        <f t="shared" si="43"/>
        <v>73793.824000000008</v>
      </c>
      <c r="EU23" s="12">
        <f t="shared" si="16"/>
        <v>73.793824000000001</v>
      </c>
      <c r="EV23">
        <f t="shared" si="17"/>
        <v>1769</v>
      </c>
      <c r="EX23" s="4">
        <v>5</v>
      </c>
      <c r="EY23" s="4">
        <v>5</v>
      </c>
      <c r="EZ23" s="4">
        <f t="shared" si="18"/>
        <v>4</v>
      </c>
      <c r="FA23" s="4">
        <f>DH23</f>
        <v>4</v>
      </c>
      <c r="FB23" s="4">
        <f t="shared" si="19"/>
        <v>6</v>
      </c>
      <c r="FC23" s="4">
        <f t="shared" si="20"/>
        <v>9</v>
      </c>
      <c r="FD23" s="4">
        <f t="shared" si="21"/>
        <v>7</v>
      </c>
      <c r="FE23" s="4">
        <f t="shared" si="22"/>
        <v>7</v>
      </c>
      <c r="FF23" s="4">
        <f t="shared" si="23"/>
        <v>5</v>
      </c>
      <c r="FG23" s="4">
        <f t="shared" si="24"/>
        <v>4</v>
      </c>
      <c r="FH23" s="4">
        <f t="shared" si="25"/>
        <v>6</v>
      </c>
      <c r="FI23" s="4">
        <f>DH23</f>
        <v>4</v>
      </c>
      <c r="FJ23" s="4">
        <f>DV23</f>
        <v>5</v>
      </c>
      <c r="FK23" s="4"/>
      <c r="FL23" s="4"/>
      <c r="FM23" s="4">
        <f t="shared" si="26"/>
        <v>460</v>
      </c>
      <c r="FN23" s="4">
        <f t="shared" si="27"/>
        <v>260</v>
      </c>
      <c r="FO23" s="4">
        <f t="shared" si="28"/>
        <v>520</v>
      </c>
      <c r="FP23" s="4">
        <f t="shared" si="29"/>
        <v>529</v>
      </c>
      <c r="FQ23" s="4">
        <f t="shared" si="30"/>
        <v>1240</v>
      </c>
      <c r="FS23" s="10">
        <f t="shared" si="1"/>
        <v>1309</v>
      </c>
      <c r="FT23" s="25"/>
      <c r="FU23" s="4">
        <f t="shared" si="31"/>
        <v>147</v>
      </c>
      <c r="FV23" s="4"/>
      <c r="FW23" s="15">
        <f t="shared" si="32"/>
        <v>151.1</v>
      </c>
      <c r="FX23" s="4"/>
      <c r="FY23" s="15">
        <f t="shared" si="33"/>
        <v>151.85000000000002</v>
      </c>
      <c r="FZ23" s="4"/>
      <c r="GA23" s="15">
        <f>DP23</f>
        <v>154.35000000000002</v>
      </c>
      <c r="GB23" s="15"/>
      <c r="GC23" s="15"/>
      <c r="GD23" s="15"/>
      <c r="GE23" s="4"/>
      <c r="GF23" s="4">
        <f t="shared" si="34"/>
        <v>145.6</v>
      </c>
      <c r="GG23" s="4"/>
      <c r="GH23" s="4">
        <f t="shared" si="35"/>
        <v>155.1</v>
      </c>
      <c r="GI23" s="4"/>
      <c r="GJ23" s="4">
        <f t="shared" si="36"/>
        <v>155.25</v>
      </c>
      <c r="GK23" s="15"/>
    </row>
    <row r="24" spans="1:193" x14ac:dyDescent="0.25">
      <c r="A24" t="s">
        <v>19</v>
      </c>
      <c r="B24" s="4">
        <f>'[1]NSR Classic'!E24</f>
        <v>61.3</v>
      </c>
      <c r="C24" s="4">
        <f>'[1]NSR Classic'!F24</f>
        <v>24</v>
      </c>
      <c r="D24" s="4">
        <f>'[1]NSR Classic'!G24</f>
        <v>41</v>
      </c>
      <c r="E24" s="4">
        <f>'[1]NSR Classic'!E61</f>
        <v>65.900000000000006</v>
      </c>
      <c r="F24" s="4">
        <f>'[1]NSR Classic'!F61</f>
        <v>20</v>
      </c>
      <c r="G24" s="4">
        <f>'[1]NSR Classic'!G61</f>
        <v>45</v>
      </c>
      <c r="H24" s="4">
        <f t="shared" si="2"/>
        <v>127.2</v>
      </c>
      <c r="I24" s="4">
        <f>'[1]NSR Classic'!F98</f>
        <v>22</v>
      </c>
      <c r="J24" s="4">
        <f>'[1]NSR Classic'!G98</f>
        <v>86</v>
      </c>
      <c r="K24" s="4"/>
      <c r="L24" s="9">
        <f t="shared" si="3"/>
        <v>5919.8879999999999</v>
      </c>
      <c r="M24" s="4">
        <v>22</v>
      </c>
      <c r="O24">
        <f>'[1]NSR GT3'!E23</f>
        <v>66.8</v>
      </c>
      <c r="P24">
        <f>'[1]NSR GT3'!F23</f>
        <v>16</v>
      </c>
      <c r="Q24">
        <f>'[1]NSR GT3'!G23</f>
        <v>53</v>
      </c>
      <c r="R24">
        <f>'[1]NSR GT3'!E60</f>
        <v>65.599999999999994</v>
      </c>
      <c r="S24">
        <f>'[1]NSR GT3'!F60</f>
        <v>18</v>
      </c>
      <c r="T24">
        <f>'[1]NSR GT3'!G60</f>
        <v>49</v>
      </c>
      <c r="U24">
        <f t="shared" si="4"/>
        <v>132.39999999999998</v>
      </c>
      <c r="V24">
        <f>'[1]NSR GT3'!F97</f>
        <v>17</v>
      </c>
      <c r="W24">
        <f t="shared" si="5"/>
        <v>102</v>
      </c>
      <c r="Y24" s="9">
        <f t="shared" si="6"/>
        <v>6161.8959999999988</v>
      </c>
      <c r="Z24" s="4">
        <v>17</v>
      </c>
      <c r="AA24" t="str">
        <f t="shared" si="7"/>
        <v>Ben Roos</v>
      </c>
      <c r="AB24">
        <f>'[2]NSR GT3'!E17</f>
        <v>72.849999999999994</v>
      </c>
      <c r="AC24">
        <f>'[2]NSR GT3'!F17</f>
        <v>13</v>
      </c>
      <c r="AD24">
        <f>'[2]NSR GT3'!G17</f>
        <v>61</v>
      </c>
      <c r="AE24">
        <f>'[2]NSR GT3'!E54</f>
        <v>72.45</v>
      </c>
      <c r="AF24">
        <f>'[2]NSR GT3'!F54</f>
        <v>12</v>
      </c>
      <c r="AG24">
        <f>'[2]NSR GT3'!G54</f>
        <v>64</v>
      </c>
      <c r="AH24">
        <f t="shared" si="37"/>
        <v>145.30000000000001</v>
      </c>
      <c r="AI24">
        <f>'[2]NSR GT3'!F91</f>
        <v>13</v>
      </c>
      <c r="AJ24">
        <f t="shared" si="38"/>
        <v>125</v>
      </c>
      <c r="AM24" s="10">
        <f t="shared" si="39"/>
        <v>6762.2620000000006</v>
      </c>
      <c r="AN24" s="4">
        <v>13</v>
      </c>
      <c r="AO24" s="4" t="str">
        <f t="shared" si="8"/>
        <v>Ben Roos</v>
      </c>
      <c r="AP24" s="15">
        <f>'[3]NSR Classic'!E$15</f>
        <v>72.150000000000006</v>
      </c>
      <c r="AQ24" s="4">
        <f>'[3]NSR Classic'!F$15</f>
        <v>14</v>
      </c>
      <c r="AR24" s="4">
        <f>'[3]NSR Classic'!G$15</f>
        <v>58</v>
      </c>
      <c r="AS24" s="15">
        <f>'[3]NSR Classic'!E52</f>
        <v>70.75</v>
      </c>
      <c r="AT24" s="10">
        <f>'[3]NSR Classic'!F52</f>
        <v>21</v>
      </c>
      <c r="AU24" s="10">
        <f>'[3]NSR Classic'!G52</f>
        <v>44</v>
      </c>
      <c r="AV24" s="15">
        <f t="shared" si="9"/>
        <v>142.9</v>
      </c>
      <c r="AW24" s="17">
        <f>'[3]NSR Classic'!F89</f>
        <v>19</v>
      </c>
      <c r="AX24" s="17">
        <f>'[3]NSR Classic'!G89</f>
        <v>102</v>
      </c>
      <c r="AY24" s="4"/>
      <c r="AZ24" s="4"/>
      <c r="BA24" s="10">
        <f t="shared" si="10"/>
        <v>6650.5659999999998</v>
      </c>
      <c r="BB24" s="4">
        <v>19</v>
      </c>
      <c r="BC24" s="4"/>
      <c r="BD24" s="4"/>
      <c r="BE24" s="19">
        <f>'[7]NSR GT3'!E15</f>
        <v>74.400000000000006</v>
      </c>
      <c r="BF24" s="10">
        <f>'[7]NSR GT3'!F15</f>
        <v>14</v>
      </c>
      <c r="BG24" s="10">
        <f>'[7]NSR GT3'!G15</f>
        <v>58</v>
      </c>
      <c r="BH24" s="15">
        <f>'[7]NSR GT3'!E52</f>
        <v>72.349999999999994</v>
      </c>
      <c r="BI24" s="4">
        <f>'[7]NSR GT3'!F52</f>
        <v>17</v>
      </c>
      <c r="BJ24" s="4">
        <f>'[7]NSR GT3'!G52</f>
        <v>51</v>
      </c>
      <c r="BK24" s="15">
        <f t="shared" si="40"/>
        <v>146.75</v>
      </c>
      <c r="BL24" s="17">
        <f>'[7]NSR GT3'!$F$89</f>
        <v>16</v>
      </c>
      <c r="BM24" s="15">
        <f t="shared" si="41"/>
        <v>109</v>
      </c>
      <c r="BN24" s="4"/>
      <c r="BO24" s="15"/>
      <c r="BP24" s="10">
        <f t="shared" si="42"/>
        <v>6829.7449999999999</v>
      </c>
      <c r="BQ24" s="17">
        <v>17</v>
      </c>
      <c r="BR24" s="4" t="str">
        <f t="shared" si="11"/>
        <v>Ben Roos</v>
      </c>
      <c r="BS24" s="15">
        <f>'[4]NSR F1'!$E$17</f>
        <v>74.3</v>
      </c>
      <c r="BT24" s="20">
        <f>'[4]NSR F1'!$F$17</f>
        <v>12</v>
      </c>
      <c r="BU24" s="15">
        <f>'[4]NSR F1'!$G$17</f>
        <v>64</v>
      </c>
      <c r="BV24" s="15">
        <f>'[4]NSR F1'!$E$54</f>
        <v>73.900000000000006</v>
      </c>
      <c r="BW24" s="10">
        <f>'[4]NSR F1'!$F$54</f>
        <v>15</v>
      </c>
      <c r="BX24" s="15">
        <f>'[4]NSR F1'!$G$54</f>
        <v>55</v>
      </c>
      <c r="BY24" s="15">
        <f>BS24+BV24</f>
        <v>148.19999999999999</v>
      </c>
      <c r="BZ24" s="17">
        <f>'[4]NSR F1'!$F$54</f>
        <v>15</v>
      </c>
      <c r="CA24" s="17">
        <f>'[4]NSR F1'!$G$91</f>
        <v>119</v>
      </c>
      <c r="CB24" s="4"/>
      <c r="CC24" s="4"/>
      <c r="CD24" s="10">
        <f>(BS24+BV24+CC24)*$A$3</f>
        <v>6897.2279999999992</v>
      </c>
      <c r="CE24" s="4">
        <v>15</v>
      </c>
      <c r="CF24" s="17"/>
      <c r="CG24" s="17"/>
      <c r="CH24" s="15">
        <f>'[4]NSR Classic'!$E$17</f>
        <v>74.05</v>
      </c>
      <c r="CI24" s="10">
        <f>'[4]NSR Classic'!$F$17</f>
        <v>18</v>
      </c>
      <c r="CJ24" s="10">
        <f>'[4]NSR Classic'!$G$17</f>
        <v>49</v>
      </c>
      <c r="CK24" s="15">
        <f>'[4]NSR Classic'!$E$54</f>
        <v>72.849999999999994</v>
      </c>
      <c r="CL24" s="10">
        <f>'[4]NSR Classic'!$F$54</f>
        <v>19</v>
      </c>
      <c r="CM24" s="10">
        <f>'[4]NSR Classic'!$G$54</f>
        <v>47</v>
      </c>
      <c r="CN24" s="15">
        <f>CH24+CK24</f>
        <v>146.89999999999998</v>
      </c>
      <c r="CO24" s="17">
        <f>'[5]NSR Classic'!$F$91</f>
        <v>18</v>
      </c>
      <c r="CP24" s="17">
        <f>'[5]NSR Classic'!$G$91</f>
        <v>96</v>
      </c>
      <c r="CQ24" s="4"/>
      <c r="CR24" s="4"/>
      <c r="CS24" s="10">
        <f>(CH24+CK24+CR24)*$A$3</f>
        <v>6836.7259999999987</v>
      </c>
      <c r="CT24" s="17">
        <v>18</v>
      </c>
      <c r="CU24" s="4" t="str">
        <f t="shared" si="12"/>
        <v>Ben Roos</v>
      </c>
      <c r="CV24" s="15"/>
      <c r="CW24" s="4"/>
      <c r="CX24" s="4"/>
      <c r="CY24" s="4"/>
      <c r="CZ24" s="4"/>
      <c r="DA24" s="4"/>
      <c r="DB24" s="4"/>
      <c r="DC24" s="4"/>
      <c r="DD24" s="17"/>
      <c r="DE24" s="4"/>
      <c r="DF24" s="4"/>
      <c r="DG24" s="10"/>
      <c r="DH24" s="4"/>
      <c r="DI24" s="17"/>
      <c r="DJ24" s="15"/>
      <c r="DK24" s="4"/>
      <c r="DL24" s="15"/>
      <c r="DM24" s="15"/>
      <c r="DN24" s="4"/>
      <c r="DO24" s="15"/>
      <c r="DP24" s="15"/>
      <c r="DQ24" s="4"/>
      <c r="DR24" s="17"/>
      <c r="DS24" s="4"/>
      <c r="DT24" s="17"/>
      <c r="DU24" s="10"/>
      <c r="DV24" s="17"/>
      <c r="DW24" s="17" t="str">
        <f t="shared" si="13"/>
        <v>Ben Roos</v>
      </c>
      <c r="DX24" s="17">
        <f>'[8]NSR Lördag 2023'!$C$14</f>
        <v>73.650000000000006</v>
      </c>
      <c r="DY24" s="17">
        <f>'[8]NSR Lördag 2023'!$D$14</f>
        <v>12</v>
      </c>
      <c r="DZ24" s="17"/>
      <c r="EA24" s="17">
        <f>'[8]NSR Lördag 2023'!$J$14</f>
        <v>74.900000000000006</v>
      </c>
      <c r="EB24" s="17">
        <f>'[8]NSR Lördag 2023'!$K$14</f>
        <v>11</v>
      </c>
      <c r="EC24" s="17"/>
      <c r="ED24" s="17">
        <f>'[8]NSR Lördag 2023'!$Q$14</f>
        <v>148.55000000000001</v>
      </c>
      <c r="EE24" s="17">
        <f>'[8]NSR Lördag 2023'!$R$14</f>
        <v>10</v>
      </c>
      <c r="EF24" s="17"/>
      <c r="EG24" s="17"/>
      <c r="EH24" s="17"/>
      <c r="EI24" s="10">
        <f t="shared" si="14"/>
        <v>6913.5170000000007</v>
      </c>
      <c r="EJ24" s="17">
        <f>'[8]NSR Lördag 2023'!$R$14</f>
        <v>10</v>
      </c>
      <c r="EK24" s="17"/>
      <c r="EL24" s="17"/>
      <c r="EM24" s="17"/>
      <c r="EN24" s="17"/>
      <c r="EO24" s="17"/>
      <c r="EP24" s="17"/>
      <c r="EQ24" s="17"/>
      <c r="ES24" s="15">
        <f t="shared" si="15"/>
        <v>1138.2</v>
      </c>
      <c r="ET24" s="10">
        <f t="shared" si="43"/>
        <v>52971.828000000001</v>
      </c>
      <c r="EU24" s="12">
        <f t="shared" si="16"/>
        <v>52.971828000000002</v>
      </c>
      <c r="EV24">
        <f t="shared" si="17"/>
        <v>739</v>
      </c>
      <c r="EX24" s="4">
        <v>18</v>
      </c>
      <c r="EY24" s="4">
        <v>13</v>
      </c>
      <c r="EZ24" s="4">
        <f t="shared" si="18"/>
        <v>15</v>
      </c>
      <c r="FA24" s="4"/>
      <c r="FB24" s="4">
        <f t="shared" si="19"/>
        <v>22</v>
      </c>
      <c r="FC24" s="4">
        <f t="shared" si="20"/>
        <v>17</v>
      </c>
      <c r="FD24" s="4">
        <f t="shared" si="21"/>
        <v>13</v>
      </c>
      <c r="FE24" s="4">
        <f t="shared" si="22"/>
        <v>19</v>
      </c>
      <c r="FF24" s="4">
        <f t="shared" si="23"/>
        <v>17</v>
      </c>
      <c r="FG24" s="4">
        <f t="shared" si="24"/>
        <v>15</v>
      </c>
      <c r="FH24" s="4">
        <f t="shared" si="25"/>
        <v>18</v>
      </c>
      <c r="FI24" s="4"/>
      <c r="FJ24" s="4"/>
      <c r="FK24" s="4"/>
      <c r="FL24" s="4"/>
      <c r="FM24" s="4">
        <f t="shared" si="26"/>
        <v>188</v>
      </c>
      <c r="FN24" s="4">
        <f t="shared" si="27"/>
        <v>125</v>
      </c>
      <c r="FO24" s="4">
        <f t="shared" si="28"/>
        <v>211</v>
      </c>
      <c r="FP24" s="4">
        <f t="shared" si="29"/>
        <v>215</v>
      </c>
      <c r="FQ24" s="4">
        <f t="shared" si="30"/>
        <v>524</v>
      </c>
      <c r="FS24" s="10">
        <f t="shared" si="1"/>
        <v>551</v>
      </c>
      <c r="FT24" s="25"/>
      <c r="FU24" s="4">
        <f t="shared" si="31"/>
        <v>127.2</v>
      </c>
      <c r="FV24" s="4"/>
      <c r="FW24" s="15">
        <f t="shared" si="32"/>
        <v>142.9</v>
      </c>
      <c r="FX24" s="4"/>
      <c r="FY24" s="15">
        <f t="shared" si="33"/>
        <v>146.89999999999998</v>
      </c>
      <c r="FZ24" s="4"/>
      <c r="GA24" s="15"/>
      <c r="GB24" s="15"/>
      <c r="GC24" s="15">
        <f t="shared" si="44"/>
        <v>148.55000000000001</v>
      </c>
      <c r="GD24" s="15"/>
      <c r="GE24" s="4"/>
      <c r="GF24" s="4">
        <f t="shared" si="34"/>
        <v>132.39999999999998</v>
      </c>
      <c r="GG24" s="4"/>
      <c r="GH24" s="4">
        <f t="shared" si="35"/>
        <v>145.30000000000001</v>
      </c>
      <c r="GI24" s="4"/>
      <c r="GJ24" s="4">
        <f t="shared" si="36"/>
        <v>146.75</v>
      </c>
      <c r="GK24" s="15"/>
    </row>
    <row r="25" spans="1:193" x14ac:dyDescent="0.25">
      <c r="A25" t="s">
        <v>39</v>
      </c>
      <c r="B25" s="4">
        <f>'[1]NSR Classic'!E25</f>
        <v>65.7</v>
      </c>
      <c r="C25" s="4">
        <f>'[1]NSR Classic'!F25</f>
        <v>20</v>
      </c>
      <c r="D25" s="4">
        <f>'[1]NSR Classic'!G25</f>
        <v>45</v>
      </c>
      <c r="E25" s="4">
        <f>'[1]NSR Classic'!E62</f>
        <v>67.099999999999994</v>
      </c>
      <c r="F25" s="4">
        <f>'[1]NSR Classic'!F62</f>
        <v>18</v>
      </c>
      <c r="G25" s="4">
        <f>'[1]NSR Classic'!G62</f>
        <v>49</v>
      </c>
      <c r="H25" s="4">
        <f t="shared" si="2"/>
        <v>132.80000000000001</v>
      </c>
      <c r="I25" s="4">
        <f>'[1]NSR Classic'!F99</f>
        <v>19</v>
      </c>
      <c r="J25" s="4">
        <f>'[1]NSR Classic'!G99</f>
        <v>94</v>
      </c>
      <c r="K25" s="4"/>
      <c r="L25" s="9">
        <f t="shared" si="3"/>
        <v>6180.5120000000006</v>
      </c>
      <c r="M25" s="4">
        <v>19</v>
      </c>
      <c r="O25">
        <f>'[1]NSR GT3'!E24</f>
        <v>65.599999999999994</v>
      </c>
      <c r="P25">
        <f>'[1]NSR GT3'!F24</f>
        <v>17</v>
      </c>
      <c r="Q25">
        <f>'[1]NSR GT3'!G24</f>
        <v>51</v>
      </c>
      <c r="R25">
        <f>'[1]NSR GT3'!E61</f>
        <v>64.400000000000006</v>
      </c>
      <c r="S25">
        <f>'[1]NSR GT3'!F61</f>
        <v>19</v>
      </c>
      <c r="T25">
        <f>'[1]NSR GT3'!G61</f>
        <v>47</v>
      </c>
      <c r="U25">
        <f t="shared" si="4"/>
        <v>130</v>
      </c>
      <c r="V25">
        <f>'[1]NSR GT3'!F98</f>
        <v>18</v>
      </c>
      <c r="W25">
        <f t="shared" si="5"/>
        <v>98</v>
      </c>
      <c r="Y25" s="9">
        <f t="shared" si="6"/>
        <v>6050.2</v>
      </c>
      <c r="Z25" s="4">
        <v>18</v>
      </c>
      <c r="AA25" t="str">
        <f t="shared" si="7"/>
        <v>Thomas Andersson</v>
      </c>
      <c r="AB25">
        <f>'[2]NSR GT3'!E28</f>
        <v>68.849999999999994</v>
      </c>
      <c r="AC25">
        <f>'[2]NSR GT3'!F28</f>
        <v>17</v>
      </c>
      <c r="AD25">
        <f>'[2]NSR GT3'!G28</f>
        <v>51</v>
      </c>
      <c r="AE25">
        <f>'[2]NSR GT3'!E65</f>
        <v>70.150000000000006</v>
      </c>
      <c r="AF25">
        <f>'[2]NSR GT3'!F65</f>
        <v>14</v>
      </c>
      <c r="AG25">
        <f>'[2]NSR GT3'!G65</f>
        <v>58</v>
      </c>
      <c r="AH25">
        <f t="shared" si="37"/>
        <v>139</v>
      </c>
      <c r="AI25">
        <f>'[2]NSR GT3'!F102</f>
        <v>16</v>
      </c>
      <c r="AJ25">
        <f t="shared" si="38"/>
        <v>109</v>
      </c>
      <c r="AM25" s="10">
        <f t="shared" si="39"/>
        <v>6469.0599999999995</v>
      </c>
      <c r="AN25" s="4">
        <v>16</v>
      </c>
      <c r="AO25" s="4" t="str">
        <f t="shared" si="8"/>
        <v>Thomas Andersson</v>
      </c>
      <c r="AP25" s="15">
        <f>'[3]NSR Classic'!E$29</f>
        <v>72.5</v>
      </c>
      <c r="AQ25" s="4">
        <f>'[3]NSR Classic'!F$29</f>
        <v>11</v>
      </c>
      <c r="AR25" s="4">
        <f>'[3]NSR Classic'!G$29</f>
        <v>67</v>
      </c>
      <c r="AS25" s="15">
        <f>'[3]NSR Classic'!E66</f>
        <v>72.349999999999994</v>
      </c>
      <c r="AT25" s="10">
        <f>'[3]NSR Classic'!F66</f>
        <v>17</v>
      </c>
      <c r="AU25" s="10">
        <f>'[3]NSR Classic'!G66</f>
        <v>51</v>
      </c>
      <c r="AV25" s="15">
        <f t="shared" si="9"/>
        <v>144.85</v>
      </c>
      <c r="AW25" s="17">
        <f>'[3]NSR Classic'!F103</f>
        <v>13</v>
      </c>
      <c r="AX25" s="17">
        <f>'[3]NSR Classic'!G103</f>
        <v>118</v>
      </c>
      <c r="AY25" s="4"/>
      <c r="AZ25" s="4"/>
      <c r="BA25" s="10">
        <f t="shared" si="10"/>
        <v>6741.3189999999995</v>
      </c>
      <c r="BB25" s="4">
        <v>13</v>
      </c>
      <c r="BC25" s="4"/>
      <c r="BD25" s="4"/>
      <c r="BE25" s="19">
        <f>'[7]NSR GT3'!E29</f>
        <v>72.849999999999994</v>
      </c>
      <c r="BF25" s="10">
        <f>'[7]NSR GT3'!F29</f>
        <v>18</v>
      </c>
      <c r="BG25" s="10">
        <f>'[7]NSR GT3'!G29</f>
        <v>49</v>
      </c>
      <c r="BH25" s="15">
        <f>'[7]NSR GT3'!E66</f>
        <v>74.099999999999994</v>
      </c>
      <c r="BI25" s="4">
        <f>'[7]NSR GT3'!F66</f>
        <v>12</v>
      </c>
      <c r="BJ25" s="4">
        <f>'[7]NSR GT3'!G66</f>
        <v>64</v>
      </c>
      <c r="BK25" s="15">
        <f t="shared" si="40"/>
        <v>146.94999999999999</v>
      </c>
      <c r="BL25" s="17">
        <f>'[7]NSR GT3'!$F$103</f>
        <v>14</v>
      </c>
      <c r="BM25" s="15">
        <f t="shared" si="41"/>
        <v>113</v>
      </c>
      <c r="BN25" s="4"/>
      <c r="BO25" s="15"/>
      <c r="BP25" s="10">
        <f t="shared" si="42"/>
        <v>6839.052999999999</v>
      </c>
      <c r="BQ25" s="17">
        <v>14</v>
      </c>
      <c r="BR25" s="4" t="str">
        <f t="shared" si="11"/>
        <v>Thomas Andersson</v>
      </c>
      <c r="BS25" s="15"/>
      <c r="BT25" s="20"/>
      <c r="BU25" s="15"/>
      <c r="BV25" s="15"/>
      <c r="BW25" s="10"/>
      <c r="BX25" s="10"/>
      <c r="BY25" s="15"/>
      <c r="BZ25" s="17"/>
      <c r="CA25" s="17"/>
      <c r="CB25" s="4"/>
      <c r="CC25" s="4"/>
      <c r="CD25" s="10"/>
      <c r="CE25" s="4"/>
      <c r="CF25" s="17"/>
      <c r="CG25" s="17"/>
      <c r="CH25" s="15"/>
      <c r="CI25" s="10"/>
      <c r="CJ25" s="10"/>
      <c r="CK25" s="15"/>
      <c r="CL25" s="10"/>
      <c r="CM25" s="10"/>
      <c r="CN25" s="15"/>
      <c r="CO25" s="17"/>
      <c r="CP25" s="17"/>
      <c r="CQ25" s="4"/>
      <c r="CR25" s="4"/>
      <c r="CS25" s="10"/>
      <c r="CT25" s="17"/>
      <c r="CU25" s="4" t="str">
        <f t="shared" si="12"/>
        <v>Thomas Andersson</v>
      </c>
      <c r="CV25" s="15"/>
      <c r="CW25" s="4"/>
      <c r="CX25" s="4"/>
      <c r="CY25" s="4"/>
      <c r="CZ25" s="4"/>
      <c r="DA25" s="4"/>
      <c r="DB25" s="4"/>
      <c r="DC25" s="4"/>
      <c r="DD25" s="17"/>
      <c r="DE25" s="4"/>
      <c r="DF25" s="4"/>
      <c r="DG25" s="10"/>
      <c r="DH25" s="4"/>
      <c r="DI25" s="17"/>
      <c r="DJ25" s="15"/>
      <c r="DK25" s="4"/>
      <c r="DL25" s="15"/>
      <c r="DM25" s="15"/>
      <c r="DN25" s="4"/>
      <c r="DO25" s="15"/>
      <c r="DP25" s="15"/>
      <c r="DQ25" s="4"/>
      <c r="DR25" s="17"/>
      <c r="DS25" s="4"/>
      <c r="DT25" s="17"/>
      <c r="DU25" s="10"/>
      <c r="DV25" s="17"/>
      <c r="DW25" s="17" t="str">
        <f t="shared" si="13"/>
        <v>Thomas Andersson</v>
      </c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0"/>
      <c r="EJ25" s="17"/>
      <c r="EK25" s="17"/>
      <c r="EL25" s="17"/>
      <c r="EM25" s="17"/>
      <c r="EN25" s="17"/>
      <c r="EO25" s="17"/>
      <c r="EP25" s="17"/>
      <c r="EQ25" s="17"/>
      <c r="ES25" s="15">
        <f t="shared" si="15"/>
        <v>693.59999999999991</v>
      </c>
      <c r="ET25" s="10">
        <f t="shared" si="43"/>
        <v>32280.143999999997</v>
      </c>
      <c r="EU25" s="12">
        <f t="shared" si="16"/>
        <v>32.280144</v>
      </c>
      <c r="EV25">
        <f t="shared" si="17"/>
        <v>532</v>
      </c>
      <c r="EX25" s="4">
        <v>13</v>
      </c>
      <c r="EY25" s="4">
        <v>14</v>
      </c>
      <c r="EZ25" s="4"/>
      <c r="FA25" s="4"/>
      <c r="FB25" s="4">
        <f t="shared" si="19"/>
        <v>19</v>
      </c>
      <c r="FC25" s="4">
        <f t="shared" si="20"/>
        <v>18</v>
      </c>
      <c r="FD25" s="4">
        <f t="shared" si="21"/>
        <v>16</v>
      </c>
      <c r="FE25" s="4">
        <f t="shared" si="22"/>
        <v>13</v>
      </c>
      <c r="FF25" s="4">
        <f t="shared" si="23"/>
        <v>14</v>
      </c>
      <c r="FG25" s="4"/>
      <c r="FH25" s="4"/>
      <c r="FI25" s="4"/>
      <c r="FJ25" s="4"/>
      <c r="FK25" s="4"/>
      <c r="FL25" s="4"/>
      <c r="FM25" s="4">
        <f t="shared" si="26"/>
        <v>192</v>
      </c>
      <c r="FN25" s="4">
        <f t="shared" si="27"/>
        <v>109</v>
      </c>
      <c r="FO25" s="4">
        <f t="shared" si="28"/>
        <v>231</v>
      </c>
      <c r="FP25" s="4"/>
      <c r="FQ25" s="4">
        <f t="shared" si="30"/>
        <v>532</v>
      </c>
      <c r="FS25" s="10">
        <f t="shared" si="1"/>
        <v>340</v>
      </c>
      <c r="FT25" s="25"/>
      <c r="FU25" s="4">
        <f t="shared" si="31"/>
        <v>132.80000000000001</v>
      </c>
      <c r="FV25" s="4"/>
      <c r="FW25" s="15">
        <f t="shared" si="32"/>
        <v>144.85</v>
      </c>
      <c r="FX25" s="4"/>
      <c r="FY25" s="15"/>
      <c r="FZ25" s="4"/>
      <c r="GA25" s="15"/>
      <c r="GB25" s="15"/>
      <c r="GC25" s="15"/>
      <c r="GD25" s="15"/>
      <c r="GE25" s="4"/>
      <c r="GF25" s="4">
        <f t="shared" si="34"/>
        <v>130</v>
      </c>
      <c r="GG25" s="4"/>
      <c r="GH25" s="4">
        <f t="shared" si="35"/>
        <v>139</v>
      </c>
      <c r="GI25" s="4"/>
      <c r="GJ25" s="4">
        <f t="shared" si="36"/>
        <v>146.94999999999999</v>
      </c>
      <c r="GK25" s="15"/>
    </row>
    <row r="26" spans="1:193" x14ac:dyDescent="0.25">
      <c r="A26" t="s">
        <v>20</v>
      </c>
      <c r="B26" s="4">
        <f>'[1]NSR Classic'!E26</f>
        <v>57.6</v>
      </c>
      <c r="C26" s="4">
        <f>'[1]NSR Classic'!F26</f>
        <v>25</v>
      </c>
      <c r="D26" s="4">
        <f>'[1]NSR Classic'!G26</f>
        <v>40</v>
      </c>
      <c r="E26" s="4">
        <f>'[1]NSR Classic'!E63</f>
        <v>60.3</v>
      </c>
      <c r="F26" s="4">
        <f>'[1]NSR Classic'!F63</f>
        <v>25</v>
      </c>
      <c r="G26" s="4">
        <f>'[1]NSR Classic'!G63</f>
        <v>40</v>
      </c>
      <c r="H26" s="4">
        <f t="shared" si="2"/>
        <v>117.9</v>
      </c>
      <c r="I26" s="4">
        <f>'[1]NSR Classic'!F100</f>
        <v>25</v>
      </c>
      <c r="J26" s="4">
        <f>'[1]NSR Classic'!G100</f>
        <v>80</v>
      </c>
      <c r="K26" s="4"/>
      <c r="L26" s="9">
        <f t="shared" si="3"/>
        <v>5487.0659999999998</v>
      </c>
      <c r="M26" s="4">
        <v>25</v>
      </c>
      <c r="O26">
        <f>'[1]NSR GT3'!E25</f>
        <v>16</v>
      </c>
      <c r="P26">
        <f>'[1]NSR GT3'!F25</f>
        <v>24</v>
      </c>
      <c r="Q26">
        <f>'[1]NSR GT3'!G25</f>
        <v>41</v>
      </c>
      <c r="R26">
        <f>'[1]NSR GT3'!E62</f>
        <v>58.9</v>
      </c>
      <c r="S26">
        <f>'[1]NSR GT3'!F62</f>
        <v>23</v>
      </c>
      <c r="T26">
        <f>'[1]NSR GT3'!G62</f>
        <v>42</v>
      </c>
      <c r="U26">
        <f t="shared" si="4"/>
        <v>74.900000000000006</v>
      </c>
      <c r="V26">
        <f>'[1]NSR GT3'!F99</f>
        <v>23</v>
      </c>
      <c r="W26">
        <f t="shared" si="5"/>
        <v>83</v>
      </c>
      <c r="Y26" s="9">
        <f t="shared" si="6"/>
        <v>3485.846</v>
      </c>
      <c r="Z26" s="4">
        <v>23</v>
      </c>
      <c r="AA26" t="str">
        <f t="shared" si="7"/>
        <v>Håkan Arvidsson</v>
      </c>
      <c r="AM26" s="10"/>
      <c r="AN26" s="4"/>
      <c r="AO26" s="4" t="str">
        <f t="shared" si="8"/>
        <v>Håkan Arvidsson</v>
      </c>
      <c r="AP26" s="15"/>
      <c r="AQ26" s="4"/>
      <c r="AR26" s="4"/>
      <c r="AS26" s="15"/>
      <c r="AT26" s="10"/>
      <c r="AU26" s="10"/>
      <c r="AV26" s="15"/>
      <c r="AW26" s="17"/>
      <c r="AX26" s="4"/>
      <c r="AY26" s="4"/>
      <c r="AZ26" s="4"/>
      <c r="BA26" s="10"/>
      <c r="BB26" s="4"/>
      <c r="BC26" s="4"/>
      <c r="BD26" s="4"/>
      <c r="BE26" s="19"/>
      <c r="BF26" s="10"/>
      <c r="BG26" s="10"/>
      <c r="BH26" s="15"/>
      <c r="BI26" s="4"/>
      <c r="BJ26" s="4"/>
      <c r="BK26" s="15"/>
      <c r="BL26" s="17"/>
      <c r="BM26" s="15"/>
      <c r="BN26" s="4"/>
      <c r="BO26" s="15"/>
      <c r="BP26" s="10"/>
      <c r="BQ26" s="17"/>
      <c r="BR26" s="4" t="str">
        <f t="shared" si="11"/>
        <v>Håkan Arvidsson</v>
      </c>
      <c r="BS26" s="15"/>
      <c r="BT26" s="20"/>
      <c r="BU26" s="4"/>
      <c r="BV26" s="15"/>
      <c r="BW26" s="10"/>
      <c r="BX26" s="10"/>
      <c r="BY26" s="15"/>
      <c r="BZ26" s="17"/>
      <c r="CA26" s="4"/>
      <c r="CB26" s="4"/>
      <c r="CC26" s="4"/>
      <c r="CD26" s="10"/>
      <c r="CE26" s="4"/>
      <c r="CF26" s="17"/>
      <c r="CG26" s="17"/>
      <c r="CH26" s="15"/>
      <c r="CI26" s="10"/>
      <c r="CJ26" s="10"/>
      <c r="CK26" s="15"/>
      <c r="CL26" s="10"/>
      <c r="CM26" s="10"/>
      <c r="CN26" s="15"/>
      <c r="CO26" s="17"/>
      <c r="CP26" s="4"/>
      <c r="CQ26" s="4"/>
      <c r="CR26" s="4"/>
      <c r="CS26" s="10"/>
      <c r="CT26" s="17"/>
      <c r="CU26" s="4" t="str">
        <f t="shared" si="12"/>
        <v>Håkan Arvidsson</v>
      </c>
      <c r="CV26" s="15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10"/>
      <c r="DH26" s="4"/>
      <c r="DI26" s="17"/>
      <c r="DJ26" s="15"/>
      <c r="DK26" s="4"/>
      <c r="DL26" s="15"/>
      <c r="DM26" s="15"/>
      <c r="DN26" s="4"/>
      <c r="DO26" s="15"/>
      <c r="DP26" s="15"/>
      <c r="DQ26" s="4"/>
      <c r="DR26" s="4"/>
      <c r="DS26" s="4"/>
      <c r="DT26" s="17"/>
      <c r="DU26" s="10"/>
      <c r="DV26" s="17"/>
      <c r="DW26" s="17" t="str">
        <f t="shared" si="13"/>
        <v>Håkan Arvidsson</v>
      </c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0"/>
      <c r="EJ26" s="17"/>
      <c r="EK26" s="17"/>
      <c r="EL26" s="17"/>
      <c r="EM26" s="17"/>
      <c r="EN26" s="17"/>
      <c r="EO26" s="17"/>
      <c r="EP26" s="17"/>
      <c r="EQ26" s="17"/>
      <c r="ES26" s="15">
        <f t="shared" si="15"/>
        <v>192.8</v>
      </c>
      <c r="ET26" s="10">
        <f t="shared" si="43"/>
        <v>8972.9120000000003</v>
      </c>
      <c r="EU26" s="12">
        <f t="shared" si="16"/>
        <v>8.9729120000000009</v>
      </c>
      <c r="EV26">
        <f t="shared" si="17"/>
        <v>163</v>
      </c>
      <c r="EX26" s="4">
        <v>25</v>
      </c>
      <c r="EY26" s="4"/>
      <c r="EZ26" s="4"/>
      <c r="FA26" s="4"/>
      <c r="FB26" s="4">
        <f t="shared" si="19"/>
        <v>25</v>
      </c>
      <c r="FC26" s="4">
        <f t="shared" si="20"/>
        <v>23</v>
      </c>
      <c r="FD26" s="4"/>
      <c r="FE26" s="4"/>
      <c r="FF26" s="4"/>
      <c r="FG26" s="4"/>
      <c r="FH26" s="4"/>
      <c r="FI26" s="4"/>
      <c r="FJ26" s="4"/>
      <c r="FK26" s="4"/>
      <c r="FL26" s="4"/>
      <c r="FM26" s="4">
        <f t="shared" si="26"/>
        <v>163</v>
      </c>
      <c r="FN26" s="4"/>
      <c r="FO26" s="4"/>
      <c r="FP26" s="4"/>
      <c r="FQ26" s="4">
        <f t="shared" si="30"/>
        <v>163</v>
      </c>
      <c r="FS26" s="10"/>
      <c r="FT26" s="25"/>
      <c r="FU26" s="4">
        <f t="shared" si="31"/>
        <v>117.9</v>
      </c>
      <c r="FV26" s="4"/>
      <c r="FW26" s="15"/>
      <c r="FX26" s="4"/>
      <c r="FY26" s="15"/>
      <c r="FZ26" s="4"/>
      <c r="GA26" s="15"/>
      <c r="GB26" s="15"/>
      <c r="GC26" s="15"/>
      <c r="GD26" s="15"/>
      <c r="GE26" s="4"/>
      <c r="GF26" s="4">
        <f t="shared" si="34"/>
        <v>74.900000000000006</v>
      </c>
      <c r="GG26" s="4"/>
      <c r="GH26" s="4"/>
      <c r="GI26" s="4"/>
      <c r="GJ26" s="4"/>
      <c r="GK26" s="15"/>
    </row>
    <row r="27" spans="1:193" x14ac:dyDescent="0.25">
      <c r="A27" t="s">
        <v>21</v>
      </c>
      <c r="B27" s="4">
        <f>'[1]NSR Classic'!E27</f>
        <v>66.7</v>
      </c>
      <c r="C27" s="4">
        <f>'[1]NSR Classic'!F27</f>
        <v>18</v>
      </c>
      <c r="D27" s="4">
        <f>'[1]NSR Classic'!G27</f>
        <v>49</v>
      </c>
      <c r="E27" s="4">
        <f>'[1]NSR Classic'!E64</f>
        <v>66.8</v>
      </c>
      <c r="F27" s="4">
        <f>'[1]NSR Classic'!F64</f>
        <v>19</v>
      </c>
      <c r="G27" s="4">
        <f>'[1]NSR Classic'!G64</f>
        <v>47</v>
      </c>
      <c r="H27" s="4">
        <f t="shared" si="2"/>
        <v>133.5</v>
      </c>
      <c r="I27" s="4">
        <f>'[1]NSR Classic'!F101</f>
        <v>18</v>
      </c>
      <c r="J27" s="4">
        <f>'[1]NSR Classic'!G101</f>
        <v>96</v>
      </c>
      <c r="K27" s="4"/>
      <c r="L27" s="9">
        <f t="shared" si="3"/>
        <v>6213.09</v>
      </c>
      <c r="M27" s="4">
        <v>18</v>
      </c>
      <c r="O27">
        <f>'[1]NSR GT3'!E26</f>
        <v>62.1</v>
      </c>
      <c r="P27">
        <f>'[1]NSR GT3'!F26</f>
        <v>20</v>
      </c>
      <c r="Q27">
        <f>'[1]NSR GT3'!G26</f>
        <v>45</v>
      </c>
      <c r="R27">
        <f>'[1]NSR GT3'!E63</f>
        <v>67.8</v>
      </c>
      <c r="S27">
        <f>'[1]NSR GT3'!F63</f>
        <v>17</v>
      </c>
      <c r="T27">
        <f>'[1]NSR GT3'!G63</f>
        <v>51</v>
      </c>
      <c r="U27">
        <f t="shared" si="4"/>
        <v>129.9</v>
      </c>
      <c r="V27">
        <f>'[1]NSR GT3'!F100</f>
        <v>19</v>
      </c>
      <c r="W27">
        <f t="shared" si="5"/>
        <v>96</v>
      </c>
      <c r="Y27" s="9">
        <f t="shared" si="6"/>
        <v>6045.5460000000003</v>
      </c>
      <c r="Z27" s="4">
        <v>19</v>
      </c>
      <c r="AA27" t="str">
        <f t="shared" si="7"/>
        <v>Mathias Svensson</v>
      </c>
      <c r="AM27" s="10"/>
      <c r="AN27" s="4"/>
      <c r="AO27" s="4" t="str">
        <f t="shared" si="8"/>
        <v>Mathias Svensson</v>
      </c>
      <c r="AP27" s="15">
        <f>'[3]NSR Classic'!E$23</f>
        <v>70.989999999999995</v>
      </c>
      <c r="AQ27" s="4">
        <f>'[3]NSR Classic'!F$23</f>
        <v>18</v>
      </c>
      <c r="AR27" s="4">
        <f>'[3]NSR Classic'!G$23</f>
        <v>49</v>
      </c>
      <c r="AS27" s="15">
        <f>'[3]NSR Classic'!E60</f>
        <v>72.95</v>
      </c>
      <c r="AT27" s="10">
        <f>'[3]NSR Classic'!F60</f>
        <v>12</v>
      </c>
      <c r="AU27" s="10">
        <f>'[3]NSR Classic'!G60</f>
        <v>64</v>
      </c>
      <c r="AV27" s="15">
        <f t="shared" si="9"/>
        <v>143.94</v>
      </c>
      <c r="AW27" s="17">
        <f>'[3]NSR Classic'!F97</f>
        <v>16</v>
      </c>
      <c r="AX27" s="17">
        <f>'[3]NSR Classic'!G97</f>
        <v>113</v>
      </c>
      <c r="AY27" s="4"/>
      <c r="AZ27" s="4"/>
      <c r="BA27" s="10">
        <f t="shared" si="10"/>
        <v>6698.9675999999999</v>
      </c>
      <c r="BB27" s="4">
        <v>16</v>
      </c>
      <c r="BC27" s="4"/>
      <c r="BD27" s="4"/>
      <c r="BE27" s="19">
        <f>'[7]NSR GT3'!E24</f>
        <v>74.3</v>
      </c>
      <c r="BF27" s="10">
        <f>'[7]NSR GT3'!F24</f>
        <v>15</v>
      </c>
      <c r="BG27" s="10">
        <f>'[7]NSR GT3'!G24</f>
        <v>55</v>
      </c>
      <c r="BH27" s="15">
        <f>'[7]NSR GT3'!E61</f>
        <v>73.55</v>
      </c>
      <c r="BI27" s="4">
        <f>'[7]NSR GT3'!F61</f>
        <v>15</v>
      </c>
      <c r="BJ27" s="4">
        <f>'[7]NSR GT3'!G61</f>
        <v>55</v>
      </c>
      <c r="BK27" s="15">
        <f t="shared" si="40"/>
        <v>147.85</v>
      </c>
      <c r="BL27" s="17">
        <f>'[7]NSR GT3'!$F$98</f>
        <v>15</v>
      </c>
      <c r="BM27" s="15">
        <f t="shared" si="41"/>
        <v>110</v>
      </c>
      <c r="BN27" s="4"/>
      <c r="BO27" s="15"/>
      <c r="BP27" s="10">
        <f t="shared" si="42"/>
        <v>6880.9389999999994</v>
      </c>
      <c r="BQ27" s="17">
        <v>15</v>
      </c>
      <c r="BR27" s="4" t="str">
        <f t="shared" si="11"/>
        <v>Mathias Svensson</v>
      </c>
      <c r="BS27" s="15">
        <f>'[4]NSR F1'!$E$13</f>
        <v>50.3</v>
      </c>
      <c r="BT27" s="20">
        <f>'[4]NSR F1'!$F$13</f>
        <v>24</v>
      </c>
      <c r="BU27" s="15">
        <f>'[4]NSR F1'!$G$13</f>
        <v>41</v>
      </c>
      <c r="BV27" s="15">
        <f>'[4]NSR F1'!$E$50</f>
        <v>71.95</v>
      </c>
      <c r="BW27" s="10">
        <f>'[4]NSR F1'!$F$50</f>
        <v>18</v>
      </c>
      <c r="BX27" s="15">
        <f>'[4]NSR F1'!$G$50</f>
        <v>49</v>
      </c>
      <c r="BY27" s="15">
        <f>BS27+BV27</f>
        <v>122.25</v>
      </c>
      <c r="BZ27" s="17">
        <f>'[4]NSR F1'!$F$50</f>
        <v>18</v>
      </c>
      <c r="CA27" s="17">
        <f>'[4]NSR F1'!$G$87</f>
        <v>90</v>
      </c>
      <c r="CB27" s="4"/>
      <c r="CC27" s="4"/>
      <c r="CD27" s="10">
        <f>(BS27+BV27+CC27)*$A$3</f>
        <v>5689.5150000000003</v>
      </c>
      <c r="CE27" s="4">
        <v>21</v>
      </c>
      <c r="CF27" s="17"/>
      <c r="CG27" s="17"/>
      <c r="CH27" s="15">
        <f>'[4]NSR Classic'!$E$13</f>
        <v>72.599999999999994</v>
      </c>
      <c r="CI27" s="10">
        <f>'[4]NSR Classic'!$F$13</f>
        <v>21</v>
      </c>
      <c r="CJ27" s="10">
        <f>'[4]NSR Classic'!$G$13</f>
        <v>44</v>
      </c>
      <c r="CK27" s="15">
        <f>'[4]NSR Classic'!$E$50</f>
        <v>72.900000000000006</v>
      </c>
      <c r="CL27" s="10">
        <f>'[4]NSR Classic'!$F$50</f>
        <v>18</v>
      </c>
      <c r="CM27" s="10">
        <f>'[4]NSR Classic'!$G$50</f>
        <v>49</v>
      </c>
      <c r="CN27" s="15">
        <f>CH27+CK27</f>
        <v>145.5</v>
      </c>
      <c r="CO27" s="17">
        <f>'[5]NSR Classic'!$F$87</f>
        <v>19</v>
      </c>
      <c r="CP27" s="17">
        <f>'[5]NSR Classic'!$G$87</f>
        <v>93</v>
      </c>
      <c r="CQ27" s="4"/>
      <c r="CR27" s="4"/>
      <c r="CS27" s="10">
        <f>(CH27+CK27+CR27)*$A$3</f>
        <v>6771.57</v>
      </c>
      <c r="CT27" s="17">
        <v>19</v>
      </c>
      <c r="CU27" s="4" t="str">
        <f t="shared" si="12"/>
        <v>Mathias Svensson</v>
      </c>
      <c r="CV27" s="15">
        <f>'[6]NSR Lördag 2023'!$C$15</f>
        <v>76.150000000000006</v>
      </c>
      <c r="CW27" s="4">
        <f>'[6]NSR Lördag 2023'!$D$15</f>
        <v>13</v>
      </c>
      <c r="CX27" s="4"/>
      <c r="CY27" s="4">
        <f>'[6]NSR Lördag 2023'!$J$15</f>
        <v>74.849999999999994</v>
      </c>
      <c r="CZ27" s="4">
        <f>'[6]NSR Lördag 2023'!$K$15</f>
        <v>16</v>
      </c>
      <c r="DA27" s="4"/>
      <c r="DB27" s="4">
        <f>'[6]NSR Lördag 2023'!$Q$15</f>
        <v>151</v>
      </c>
      <c r="DC27" s="4">
        <f>'[6]NSR Lördag 2023'!$R$15</f>
        <v>13</v>
      </c>
      <c r="DD27" s="17"/>
      <c r="DE27" s="4"/>
      <c r="DF27" s="4"/>
      <c r="DG27" s="10">
        <f>(CV27+CY27+DF27)*$A$3</f>
        <v>7027.54</v>
      </c>
      <c r="DH27" s="4">
        <f>DC27</f>
        <v>13</v>
      </c>
      <c r="DI27" s="17"/>
      <c r="DJ27" s="15">
        <f>'[6]NSR Söndag 2023'!$C$16</f>
        <v>72.150000000000006</v>
      </c>
      <c r="DK27" s="4">
        <f>'[6]NSR Söndag 2023'!$D$16</f>
        <v>13</v>
      </c>
      <c r="DL27" s="15"/>
      <c r="DM27" s="15">
        <f>'[6]NSR Söndag 2023'!$J$16</f>
        <v>72.400000000000006</v>
      </c>
      <c r="DN27" s="4">
        <f>'[6]NSR Söndag 2023'!$K$16</f>
        <v>12</v>
      </c>
      <c r="DO27" s="15"/>
      <c r="DP27" s="15">
        <f>'[6]NSR Söndag 2023'!$Q$16</f>
        <v>144.55000000000001</v>
      </c>
      <c r="DQ27" s="4">
        <f>'[6]NSR Söndag 2023'!$R$16</f>
        <v>12</v>
      </c>
      <c r="DR27" s="17"/>
      <c r="DS27" s="4"/>
      <c r="DT27" s="17"/>
      <c r="DU27" s="10">
        <f>(DJ27+DM27+DT27)*$A$3</f>
        <v>6727.357</v>
      </c>
      <c r="DV27" s="17">
        <f>'[6]NSR Söndag 2023'!$R$16</f>
        <v>12</v>
      </c>
      <c r="DW27" s="17" t="str">
        <f t="shared" si="13"/>
        <v>Mathias Svensson</v>
      </c>
      <c r="DX27" s="17">
        <f>'[8]NSR Lördag 2023'!$C$19</f>
        <v>71.7</v>
      </c>
      <c r="DY27" s="17">
        <f>'[8]NSR Lördag 2023'!$D$19</f>
        <v>15</v>
      </c>
      <c r="DZ27" s="17"/>
      <c r="EA27" s="17">
        <f>'[8]NSR Lördag 2023'!$J$19</f>
        <v>69.8</v>
      </c>
      <c r="EB27" s="17">
        <f>'[8]NSR Lördag 2023'!$K$19</f>
        <v>19</v>
      </c>
      <c r="EC27" s="17"/>
      <c r="ED27" s="17">
        <f>'[8]NSR Lördag 2023'!$Q$19</f>
        <v>141.5</v>
      </c>
      <c r="EE27" s="17">
        <f>'[8]NSR Lördag 2023'!$R$19</f>
        <v>19</v>
      </c>
      <c r="EF27" s="17"/>
      <c r="EG27" s="17"/>
      <c r="EH27" s="17"/>
      <c r="EI27" s="10">
        <f t="shared" si="14"/>
        <v>6585.41</v>
      </c>
      <c r="EJ27" s="17">
        <f>'[8]NSR Lördag 2023'!$R$19</f>
        <v>19</v>
      </c>
      <c r="EK27" s="17"/>
      <c r="EL27" s="17"/>
      <c r="EM27" s="17"/>
      <c r="EN27" s="17"/>
      <c r="EO27" s="17"/>
      <c r="EP27" s="17"/>
      <c r="EQ27" s="17"/>
      <c r="ES27" s="15">
        <f t="shared" si="15"/>
        <v>1259.99</v>
      </c>
      <c r="ET27" s="10">
        <f t="shared" si="43"/>
        <v>58639.934600000001</v>
      </c>
      <c r="EU27" s="12">
        <f t="shared" si="16"/>
        <v>58.639934600000004</v>
      </c>
      <c r="EV27">
        <f t="shared" si="17"/>
        <v>598</v>
      </c>
      <c r="EX27" s="4">
        <v>12</v>
      </c>
      <c r="EY27" s="4">
        <v>15</v>
      </c>
      <c r="EZ27" s="4">
        <f t="shared" si="18"/>
        <v>21</v>
      </c>
      <c r="FA27" s="4">
        <f>DH27</f>
        <v>13</v>
      </c>
      <c r="FB27" s="4">
        <f t="shared" si="19"/>
        <v>18</v>
      </c>
      <c r="FC27" s="4">
        <f t="shared" si="20"/>
        <v>19</v>
      </c>
      <c r="FD27" s="4"/>
      <c r="FE27" s="4">
        <f t="shared" si="22"/>
        <v>16</v>
      </c>
      <c r="FF27" s="4">
        <f t="shared" si="23"/>
        <v>15</v>
      </c>
      <c r="FG27" s="4">
        <f t="shared" si="24"/>
        <v>21</v>
      </c>
      <c r="FH27" s="4">
        <f t="shared" si="25"/>
        <v>19</v>
      </c>
      <c r="FI27" s="4">
        <f>DH27</f>
        <v>13</v>
      </c>
      <c r="FJ27" s="4">
        <f>DV27</f>
        <v>12</v>
      </c>
      <c r="FK27" s="4">
        <f>EJ27</f>
        <v>19</v>
      </c>
      <c r="FL27" s="4"/>
      <c r="FM27" s="4">
        <f t="shared" si="26"/>
        <v>192</v>
      </c>
      <c r="FN27" s="4"/>
      <c r="FO27" s="4">
        <f t="shared" si="28"/>
        <v>223</v>
      </c>
      <c r="FP27" s="4">
        <f t="shared" si="29"/>
        <v>183</v>
      </c>
      <c r="FQ27" s="4">
        <f t="shared" si="30"/>
        <v>415</v>
      </c>
      <c r="FS27" s="10">
        <f>FN27+FO27+FP27</f>
        <v>406</v>
      </c>
      <c r="FT27" s="25"/>
      <c r="FU27" s="4">
        <f t="shared" si="31"/>
        <v>133.5</v>
      </c>
      <c r="FV27" s="4"/>
      <c r="FW27" s="15">
        <f t="shared" si="32"/>
        <v>143.94</v>
      </c>
      <c r="FX27" s="4"/>
      <c r="FY27" s="15">
        <f t="shared" si="33"/>
        <v>145.5</v>
      </c>
      <c r="FZ27" s="4"/>
      <c r="GA27" s="15">
        <f>DP27</f>
        <v>144.55000000000001</v>
      </c>
      <c r="GB27" s="15"/>
      <c r="GC27" s="15">
        <f t="shared" si="44"/>
        <v>141.5</v>
      </c>
      <c r="GD27" s="15"/>
      <c r="GE27" s="4"/>
      <c r="GF27" s="4">
        <f t="shared" si="34"/>
        <v>129.9</v>
      </c>
      <c r="GG27" s="4"/>
      <c r="GH27" s="4"/>
      <c r="GI27" s="4"/>
      <c r="GJ27" s="4">
        <f t="shared" si="36"/>
        <v>147.85</v>
      </c>
      <c r="GK27" s="15"/>
    </row>
    <row r="28" spans="1:193" x14ac:dyDescent="0.25">
      <c r="A28" t="s">
        <v>22</v>
      </c>
      <c r="B28" s="4">
        <f>'[1]NSR Classic'!E28</f>
        <v>64</v>
      </c>
      <c r="C28" s="4">
        <f>'[1]NSR Classic'!F28</f>
        <v>21</v>
      </c>
      <c r="D28" s="4">
        <f>'[1]NSR Classic'!G28</f>
        <v>44</v>
      </c>
      <c r="E28" s="4">
        <f>'[1]NSR Classic'!E65</f>
        <v>65.8</v>
      </c>
      <c r="F28" s="4">
        <f>'[1]NSR Classic'!F65</f>
        <v>21</v>
      </c>
      <c r="G28" s="4">
        <f>'[1]NSR Classic'!G65</f>
        <v>44</v>
      </c>
      <c r="H28" s="4">
        <f t="shared" si="2"/>
        <v>129.80000000000001</v>
      </c>
      <c r="I28" s="4">
        <f>'[1]NSR Classic'!F102</f>
        <v>21</v>
      </c>
      <c r="J28" s="4">
        <f>'[1]NSR Classic'!G102</f>
        <v>88</v>
      </c>
      <c r="K28" s="4"/>
      <c r="L28" s="9">
        <f t="shared" si="3"/>
        <v>6040.8920000000007</v>
      </c>
      <c r="M28" s="4">
        <v>21</v>
      </c>
      <c r="O28">
        <f>'[1]NSR GT3'!E27</f>
        <v>67.8</v>
      </c>
      <c r="P28">
        <f>'[1]NSR GT3'!F27</f>
        <v>14</v>
      </c>
      <c r="Q28">
        <f>'[1]NSR GT3'!G27</f>
        <v>58</v>
      </c>
      <c r="R28">
        <f>'[1]NSR GT3'!E64</f>
        <v>69.5</v>
      </c>
      <c r="S28">
        <f>'[1]NSR GT3'!F64</f>
        <v>14</v>
      </c>
      <c r="T28">
        <f>'[1]NSR GT3'!G64</f>
        <v>58</v>
      </c>
      <c r="U28">
        <f t="shared" si="4"/>
        <v>137.30000000000001</v>
      </c>
      <c r="V28">
        <f>'[1]NSR GT3'!F101</f>
        <v>14</v>
      </c>
      <c r="W28">
        <f t="shared" si="5"/>
        <v>116</v>
      </c>
      <c r="Y28" s="9">
        <f t="shared" si="6"/>
        <v>6389.942</v>
      </c>
      <c r="Z28" s="4">
        <v>14</v>
      </c>
      <c r="AA28" t="str">
        <f t="shared" si="7"/>
        <v>Henrik Frid</v>
      </c>
      <c r="AB28">
        <f>'[2]NSR GT3'!E23</f>
        <v>55.3</v>
      </c>
      <c r="AC28">
        <f>'[2]NSR GT3'!F23</f>
        <v>24</v>
      </c>
      <c r="AD28">
        <f>'[2]NSR GT3'!G23</f>
        <v>41</v>
      </c>
      <c r="AE28">
        <f>'[2]NSR GT3'!E60</f>
        <v>65.849999999999994</v>
      </c>
      <c r="AF28">
        <f>'[2]NSR GT3'!F60</f>
        <v>23</v>
      </c>
      <c r="AG28">
        <f>'[2]NSR GT3'!G60</f>
        <v>42</v>
      </c>
      <c r="AH28">
        <f t="shared" si="37"/>
        <v>121.14999999999999</v>
      </c>
      <c r="AI28">
        <f>'[2]NSR GT3'!F97</f>
        <v>23</v>
      </c>
      <c r="AJ28">
        <f t="shared" si="38"/>
        <v>83</v>
      </c>
      <c r="AM28" s="10">
        <f t="shared" si="39"/>
        <v>5638.3209999999999</v>
      </c>
      <c r="AN28" s="4">
        <v>23</v>
      </c>
      <c r="AO28" s="4" t="str">
        <f t="shared" si="8"/>
        <v>Henrik Frid</v>
      </c>
      <c r="AP28" s="15">
        <f>'[3]NSR Classic'!E$6</f>
        <v>71.989999999999995</v>
      </c>
      <c r="AQ28" s="4">
        <f>'[3]NSR Classic'!F$6</f>
        <v>16</v>
      </c>
      <c r="AR28" s="4">
        <f>'[3]NSR Classic'!G$6</f>
        <v>53</v>
      </c>
      <c r="AS28" s="15">
        <f>'[3]NSR Classic'!E43</f>
        <v>72.7</v>
      </c>
      <c r="AT28" s="10">
        <f>'[3]NSR Classic'!F43</f>
        <v>16</v>
      </c>
      <c r="AU28" s="10">
        <f>'[3]NSR Classic'!G43</f>
        <v>53</v>
      </c>
      <c r="AV28" s="15">
        <f t="shared" si="9"/>
        <v>144.69</v>
      </c>
      <c r="AW28" s="17">
        <f>'[3]NSR Classic'!F80</f>
        <v>18</v>
      </c>
      <c r="AX28" s="17">
        <f>'[3]NSR Classic'!G80</f>
        <v>106</v>
      </c>
      <c r="AY28" s="4"/>
      <c r="AZ28" s="4"/>
      <c r="BA28" s="10">
        <f t="shared" si="10"/>
        <v>6733.8725999999997</v>
      </c>
      <c r="BB28" s="4">
        <v>18</v>
      </c>
      <c r="BC28" s="4"/>
      <c r="BD28" s="4"/>
      <c r="BE28" s="19">
        <f>'[7]NSR GT3'!E6</f>
        <v>75.5</v>
      </c>
      <c r="BF28" s="10">
        <f>'[7]NSR GT3'!F6</f>
        <v>12</v>
      </c>
      <c r="BG28" s="10">
        <f>'[7]NSR GT3'!G6</f>
        <v>64</v>
      </c>
      <c r="BH28" s="15">
        <f>'[7]NSR GT3'!E43</f>
        <v>74.599999999999994</v>
      </c>
      <c r="BI28" s="4">
        <f>'[7]NSR GT3'!F43</f>
        <v>11</v>
      </c>
      <c r="BJ28" s="4">
        <f>'[7]NSR GT3'!G43</f>
        <v>67</v>
      </c>
      <c r="BK28" s="15">
        <f t="shared" si="40"/>
        <v>150.1</v>
      </c>
      <c r="BL28" s="17">
        <f>'[7]NSR GT3'!$F$80</f>
        <v>11</v>
      </c>
      <c r="BM28" s="15">
        <f t="shared" si="41"/>
        <v>131</v>
      </c>
      <c r="BN28" s="4"/>
      <c r="BO28" s="15"/>
      <c r="BP28" s="10">
        <f t="shared" si="42"/>
        <v>6985.6539999999995</v>
      </c>
      <c r="BQ28" s="17">
        <v>11</v>
      </c>
      <c r="BR28" s="4" t="str">
        <f t="shared" si="11"/>
        <v>Henrik Frid</v>
      </c>
      <c r="BS28" s="15">
        <f>'[4]NSR F1'!$E$16</f>
        <v>76.849999999999994</v>
      </c>
      <c r="BT28" s="20">
        <f>'[4]NSR F1'!$F$16</f>
        <v>8</v>
      </c>
      <c r="BU28" s="15">
        <f>'[4]NSR F1'!$G$16</f>
        <v>95</v>
      </c>
      <c r="BV28" s="15">
        <f>'[4]NSR F1'!$E$53</f>
        <v>76.900000000000006</v>
      </c>
      <c r="BW28" s="10">
        <f>'[4]NSR F1'!$F$53</f>
        <v>10</v>
      </c>
      <c r="BX28" s="15">
        <f>'[4]NSR F1'!$G$53</f>
        <v>70</v>
      </c>
      <c r="BY28" s="15">
        <f>BS28+BV28</f>
        <v>153.75</v>
      </c>
      <c r="BZ28" s="17">
        <f>'[4]NSR F1'!$F$53</f>
        <v>10</v>
      </c>
      <c r="CA28" s="17">
        <f>'[4]NSR F1'!$G$90</f>
        <v>165</v>
      </c>
      <c r="CB28" s="4"/>
      <c r="CC28" s="4"/>
      <c r="CD28" s="10">
        <f>(BS28+BV28+CC28)*$A$3</f>
        <v>7155.5249999999996</v>
      </c>
      <c r="CE28" s="4">
        <v>10</v>
      </c>
      <c r="CF28" s="17"/>
      <c r="CG28" s="17"/>
      <c r="CH28" s="15">
        <f>'[4]NSR Classic'!$E$16</f>
        <v>75.150000000000006</v>
      </c>
      <c r="CI28" s="10">
        <f>'[4]NSR Classic'!$F$16</f>
        <v>16</v>
      </c>
      <c r="CJ28" s="10">
        <f>'[4]NSR Classic'!$G$16</f>
        <v>53</v>
      </c>
      <c r="CK28" s="15">
        <f>'[4]NSR Classic'!$E$53</f>
        <v>74.849999999999994</v>
      </c>
      <c r="CL28" s="10">
        <f>'[4]NSR Classic'!$F$53</f>
        <v>11</v>
      </c>
      <c r="CM28" s="10">
        <f>'[4]NSR Classic'!$G$53</f>
        <v>67</v>
      </c>
      <c r="CN28" s="15">
        <f>CH28+CK28</f>
        <v>150</v>
      </c>
      <c r="CO28" s="17">
        <f>'[5]NSR Classic'!$F$90</f>
        <v>13</v>
      </c>
      <c r="CP28" s="17">
        <f>'[5]NSR Classic'!$G$90</f>
        <v>120</v>
      </c>
      <c r="CQ28" s="4"/>
      <c r="CR28" s="4"/>
      <c r="CS28" s="10">
        <f>(CH28+CK28+CR28)*$A$3</f>
        <v>6981</v>
      </c>
      <c r="CT28" s="17">
        <v>13</v>
      </c>
      <c r="CU28" s="4" t="str">
        <f t="shared" si="12"/>
        <v>Henrik Frid</v>
      </c>
      <c r="CV28" s="15">
        <f>'[6]NSR Lördag 2023'!$C$11</f>
        <v>77.8</v>
      </c>
      <c r="CW28" s="4">
        <f>'[6]NSR Lördag 2023'!$D$11</f>
        <v>11</v>
      </c>
      <c r="CX28" s="4"/>
      <c r="CY28" s="4">
        <f>'[6]NSR Lördag 2023'!$J$11</f>
        <v>77.3</v>
      </c>
      <c r="CZ28" s="4">
        <f>'[6]NSR Lördag 2023'!$K$11</f>
        <v>11</v>
      </c>
      <c r="DA28" s="4"/>
      <c r="DB28" s="4">
        <f>'[6]NSR Lördag 2023'!$Q$11</f>
        <v>155.1</v>
      </c>
      <c r="DC28" s="4">
        <f>'[6]NSR Lördag 2023'!$R$11</f>
        <v>10</v>
      </c>
      <c r="DD28" s="17"/>
      <c r="DE28" s="4"/>
      <c r="DF28" s="4"/>
      <c r="DG28" s="10">
        <f>(CV28+CY28+DF28)*$A$3</f>
        <v>7218.3539999999994</v>
      </c>
      <c r="DH28" s="4">
        <f>DC28</f>
        <v>10</v>
      </c>
      <c r="DI28" s="17"/>
      <c r="DJ28" s="15">
        <f>'[6]NSR Söndag 2023'!$C$12</f>
        <v>73.849999999999994</v>
      </c>
      <c r="DK28" s="4">
        <f>'[6]NSR Söndag 2023'!$D$12</f>
        <v>12</v>
      </c>
      <c r="DL28" s="15"/>
      <c r="DM28" s="15">
        <f>'[6]NSR Söndag 2023'!$J$12</f>
        <v>74.7</v>
      </c>
      <c r="DN28" s="4">
        <f>'[6]NSR Söndag 2023'!$K$12</f>
        <v>10</v>
      </c>
      <c r="DO28" s="15"/>
      <c r="DP28" s="15">
        <f>'[6]NSR Söndag 2023'!$Q$12</f>
        <v>148.55000000000001</v>
      </c>
      <c r="DQ28" s="4">
        <f>'[6]NSR Söndag 2023'!$R$12</f>
        <v>11</v>
      </c>
      <c r="DR28" s="17"/>
      <c r="DS28" s="4"/>
      <c r="DT28" s="17"/>
      <c r="DU28" s="10">
        <f>(DJ28+DM28+DT28)*$A$3</f>
        <v>6913.5170000000007</v>
      </c>
      <c r="DV28" s="17">
        <f>'[6]NSR Söndag 2023'!$R$12</f>
        <v>11</v>
      </c>
      <c r="DW28" s="17" t="str">
        <f t="shared" si="13"/>
        <v>Henrik Frid</v>
      </c>
      <c r="DX28" s="17">
        <f>'[8]NSR Lördag 2023'!$C$11</f>
        <v>74.8</v>
      </c>
      <c r="DY28" s="17">
        <f>'[8]NSR Lördag 2023'!$D$11</f>
        <v>9</v>
      </c>
      <c r="DZ28" s="17"/>
      <c r="EA28" s="17">
        <f>'[8]NSR Lördag 2023'!$J$11</f>
        <v>72.7</v>
      </c>
      <c r="EB28" s="17">
        <f>'[8]NSR Lördag 2023'!$K$11</f>
        <v>13</v>
      </c>
      <c r="EC28" s="17"/>
      <c r="ED28" s="17">
        <f>'[8]NSR Lördag 2023'!$Q$11</f>
        <v>147.5</v>
      </c>
      <c r="EE28" s="17">
        <f>'[8]NSR Lördag 2023'!$R$11</f>
        <v>12</v>
      </c>
      <c r="EF28" s="17"/>
      <c r="EG28" s="17"/>
      <c r="EH28" s="17"/>
      <c r="EI28" s="10">
        <f t="shared" si="14"/>
        <v>6864.65</v>
      </c>
      <c r="EJ28" s="17">
        <f>'[8]NSR Lördag 2023'!$R$11</f>
        <v>12</v>
      </c>
      <c r="EK28" s="17"/>
      <c r="EL28" s="17"/>
      <c r="EM28" s="17"/>
      <c r="EN28" s="17"/>
      <c r="EO28" s="17"/>
      <c r="EP28" s="17"/>
      <c r="EQ28" s="17"/>
      <c r="ES28" s="15">
        <f t="shared" si="15"/>
        <v>1437.94</v>
      </c>
      <c r="ET28" s="10">
        <f t="shared" si="43"/>
        <v>66921.727599999998</v>
      </c>
      <c r="EU28" s="12">
        <f t="shared" si="16"/>
        <v>66.921727599999997</v>
      </c>
      <c r="EV28">
        <f t="shared" si="17"/>
        <v>809</v>
      </c>
      <c r="EX28" s="4">
        <v>11</v>
      </c>
      <c r="EY28" s="4">
        <v>11</v>
      </c>
      <c r="EZ28" s="4">
        <f t="shared" si="18"/>
        <v>10</v>
      </c>
      <c r="FA28" s="4">
        <f>DH28</f>
        <v>10</v>
      </c>
      <c r="FB28" s="4">
        <f t="shared" si="19"/>
        <v>21</v>
      </c>
      <c r="FC28" s="4">
        <f t="shared" si="20"/>
        <v>14</v>
      </c>
      <c r="FD28" s="4">
        <f t="shared" si="21"/>
        <v>23</v>
      </c>
      <c r="FE28" s="4">
        <f t="shared" si="22"/>
        <v>18</v>
      </c>
      <c r="FF28" s="4">
        <f t="shared" si="23"/>
        <v>11</v>
      </c>
      <c r="FG28" s="4">
        <f t="shared" si="24"/>
        <v>10</v>
      </c>
      <c r="FH28" s="4">
        <f t="shared" si="25"/>
        <v>13</v>
      </c>
      <c r="FI28" s="4">
        <f>DH28</f>
        <v>10</v>
      </c>
      <c r="FJ28" s="4">
        <f>DV28</f>
        <v>11</v>
      </c>
      <c r="FK28" s="4">
        <f>EJ28</f>
        <v>12</v>
      </c>
      <c r="FL28" s="4"/>
      <c r="FM28" s="4">
        <f t="shared" si="26"/>
        <v>204</v>
      </c>
      <c r="FN28" s="4">
        <f t="shared" si="27"/>
        <v>83</v>
      </c>
      <c r="FO28" s="4">
        <f t="shared" si="28"/>
        <v>237</v>
      </c>
      <c r="FP28" s="4">
        <f t="shared" si="29"/>
        <v>285</v>
      </c>
      <c r="FQ28" s="4">
        <f t="shared" si="30"/>
        <v>524</v>
      </c>
      <c r="FS28" s="10">
        <f>FN28+FO28+FP28</f>
        <v>605</v>
      </c>
      <c r="FT28" s="25"/>
      <c r="FU28" s="4">
        <f t="shared" si="31"/>
        <v>129.80000000000001</v>
      </c>
      <c r="FV28" s="4"/>
      <c r="FW28" s="15">
        <f t="shared" si="32"/>
        <v>144.69</v>
      </c>
      <c r="FX28" s="4"/>
      <c r="FY28" s="15">
        <f t="shared" si="33"/>
        <v>150</v>
      </c>
      <c r="FZ28" s="4"/>
      <c r="GA28" s="15">
        <f>DP28</f>
        <v>148.55000000000001</v>
      </c>
      <c r="GB28" s="15"/>
      <c r="GC28" s="15">
        <f t="shared" si="44"/>
        <v>147.5</v>
      </c>
      <c r="GD28" s="15"/>
      <c r="GE28" s="4"/>
      <c r="GF28" s="4">
        <f t="shared" si="34"/>
        <v>137.30000000000001</v>
      </c>
      <c r="GG28" s="4"/>
      <c r="GH28" s="4">
        <f t="shared" si="35"/>
        <v>121.14999999999999</v>
      </c>
      <c r="GI28" s="4"/>
      <c r="GJ28" s="4">
        <f t="shared" si="36"/>
        <v>150.1</v>
      </c>
      <c r="GK28" s="15"/>
    </row>
    <row r="29" spans="1:193" x14ac:dyDescent="0.25">
      <c r="A29" t="s">
        <v>23</v>
      </c>
      <c r="B29" s="4">
        <f>'[1]NSR Classic'!E29</f>
        <v>70</v>
      </c>
      <c r="C29" s="4">
        <f>'[1]NSR Classic'!F29</f>
        <v>13</v>
      </c>
      <c r="D29" s="4">
        <f>'[1]NSR Classic'!G29</f>
        <v>61</v>
      </c>
      <c r="E29" s="4">
        <f>'[1]NSR Classic'!E66</f>
        <v>69.8</v>
      </c>
      <c r="F29" s="4">
        <f>'[1]NSR Classic'!F66</f>
        <v>14</v>
      </c>
      <c r="G29" s="4">
        <f>'[1]NSR Classic'!G66</f>
        <v>58</v>
      </c>
      <c r="H29" s="4">
        <f t="shared" si="2"/>
        <v>139.80000000000001</v>
      </c>
      <c r="I29" s="4">
        <f>'[1]NSR Classic'!F103</f>
        <v>14</v>
      </c>
      <c r="J29" s="4">
        <f>'[1]NSR Classic'!G103</f>
        <v>119</v>
      </c>
      <c r="K29" s="4"/>
      <c r="L29" s="9">
        <f t="shared" si="3"/>
        <v>6506.2920000000004</v>
      </c>
      <c r="M29" s="4">
        <v>14</v>
      </c>
      <c r="U29">
        <f t="shared" si="4"/>
        <v>0</v>
      </c>
      <c r="Y29" s="9">
        <f t="shared" si="6"/>
        <v>0</v>
      </c>
      <c r="Z29" s="4"/>
      <c r="AA29" t="str">
        <f t="shared" si="7"/>
        <v>Magnus Helgesson</v>
      </c>
      <c r="AM29" s="10"/>
      <c r="AN29" s="4"/>
      <c r="AO29" s="4" t="str">
        <f t="shared" si="8"/>
        <v>Magnus Helgesson</v>
      </c>
      <c r="AP29" s="15"/>
      <c r="AQ29" s="4"/>
      <c r="AR29" s="4"/>
      <c r="AS29" s="15"/>
      <c r="AT29" s="10"/>
      <c r="AU29" s="10"/>
      <c r="AV29" s="15"/>
      <c r="AW29" s="17"/>
      <c r="AX29" s="4"/>
      <c r="AY29" s="4"/>
      <c r="AZ29" s="4"/>
      <c r="BA29" s="10"/>
      <c r="BB29" s="4"/>
      <c r="BC29" s="4"/>
      <c r="BD29" s="4"/>
      <c r="BE29" s="19"/>
      <c r="BF29" s="10"/>
      <c r="BG29" s="10"/>
      <c r="BH29" s="15"/>
      <c r="BI29" s="4"/>
      <c r="BJ29" s="4"/>
      <c r="BK29" s="15"/>
      <c r="BL29" s="17"/>
      <c r="BM29" s="15"/>
      <c r="BN29" s="4"/>
      <c r="BO29" s="15"/>
      <c r="BP29" s="10"/>
      <c r="BQ29" s="17"/>
      <c r="BR29" s="4" t="str">
        <f t="shared" si="11"/>
        <v>Magnus Helgesson</v>
      </c>
      <c r="BS29" s="15"/>
      <c r="BT29" s="20"/>
      <c r="BU29" s="4"/>
      <c r="BV29" s="15"/>
      <c r="BW29" s="10"/>
      <c r="BX29" s="10"/>
      <c r="BY29" s="15"/>
      <c r="BZ29" s="17"/>
      <c r="CA29" s="4"/>
      <c r="CB29" s="4"/>
      <c r="CC29" s="4"/>
      <c r="CD29" s="10"/>
      <c r="CE29" s="4"/>
      <c r="CF29" s="17"/>
      <c r="CG29" s="17"/>
      <c r="CH29" s="15"/>
      <c r="CI29" s="10"/>
      <c r="CJ29" s="10"/>
      <c r="CK29" s="15"/>
      <c r="CL29" s="10"/>
      <c r="CM29" s="10"/>
      <c r="CN29" s="15"/>
      <c r="CO29" s="17"/>
      <c r="CP29" s="4"/>
      <c r="CQ29" s="4"/>
      <c r="CR29" s="4"/>
      <c r="CS29" s="10"/>
      <c r="CT29" s="17"/>
      <c r="CU29" s="4" t="str">
        <f t="shared" si="12"/>
        <v>Magnus Helgesson</v>
      </c>
      <c r="CV29" s="15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10"/>
      <c r="DH29" s="4"/>
      <c r="DI29" s="17"/>
      <c r="DJ29" s="15"/>
      <c r="DK29" s="4"/>
      <c r="DL29" s="15"/>
      <c r="DM29" s="15"/>
      <c r="DN29" s="4"/>
      <c r="DO29" s="15"/>
      <c r="DP29" s="15"/>
      <c r="DQ29" s="4"/>
      <c r="DR29" s="4"/>
      <c r="DS29" s="4"/>
      <c r="DT29" s="17"/>
      <c r="DU29" s="10"/>
      <c r="DV29" s="17"/>
      <c r="DW29" s="17" t="str">
        <f t="shared" si="13"/>
        <v>Magnus Helgesson</v>
      </c>
      <c r="DX29" s="17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0"/>
      <c r="EJ29" s="17"/>
      <c r="EK29" s="17"/>
      <c r="EL29" s="17"/>
      <c r="EM29" s="17"/>
      <c r="EN29" s="17"/>
      <c r="EO29" s="17"/>
      <c r="EP29" s="17"/>
      <c r="EQ29" s="17"/>
      <c r="ES29" s="15">
        <f t="shared" si="15"/>
        <v>139.80000000000001</v>
      </c>
      <c r="ET29" s="10">
        <f t="shared" si="43"/>
        <v>6506.2920000000004</v>
      </c>
      <c r="EU29" s="12">
        <f t="shared" si="16"/>
        <v>6.5062920000000002</v>
      </c>
      <c r="EV29">
        <f t="shared" si="17"/>
        <v>119</v>
      </c>
      <c r="EX29" s="4"/>
      <c r="EY29" s="4"/>
      <c r="EZ29" s="4"/>
      <c r="FA29" s="4"/>
      <c r="FB29" s="4">
        <f t="shared" si="19"/>
        <v>14</v>
      </c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>
        <f t="shared" si="26"/>
        <v>119</v>
      </c>
      <c r="FN29" s="4"/>
      <c r="FO29" s="4"/>
      <c r="FP29" s="4"/>
      <c r="FQ29" s="4">
        <f t="shared" si="30"/>
        <v>119</v>
      </c>
      <c r="FS29" s="10"/>
      <c r="FT29" s="25"/>
      <c r="FU29" s="4">
        <f t="shared" si="31"/>
        <v>139.80000000000001</v>
      </c>
      <c r="FV29" s="4"/>
      <c r="FW29" s="15"/>
      <c r="FX29" s="4"/>
      <c r="FY29" s="15"/>
      <c r="FZ29" s="4"/>
      <c r="GA29" s="15"/>
      <c r="GB29" s="15"/>
      <c r="GC29" s="15"/>
      <c r="GD29" s="15"/>
      <c r="GE29" s="4"/>
      <c r="GF29" s="4"/>
      <c r="GG29" s="4"/>
      <c r="GH29" s="4"/>
      <c r="GI29" s="4"/>
      <c r="GJ29" s="4"/>
      <c r="GK29" s="15"/>
    </row>
    <row r="30" spans="1:193" x14ac:dyDescent="0.25">
      <c r="A30" t="s">
        <v>40</v>
      </c>
      <c r="M30" s="4"/>
      <c r="O30">
        <f>'[1]NSR GT3'!E28</f>
        <v>56.8</v>
      </c>
      <c r="P30">
        <f>'[1]NSR GT3'!F28</f>
        <v>23</v>
      </c>
      <c r="Q30">
        <f>'[1]NSR GT3'!G28</f>
        <v>42</v>
      </c>
      <c r="R30">
        <f>'[1]NSR GT3'!E65</f>
        <v>55.5</v>
      </c>
      <c r="S30">
        <f>'[1]NSR GT3'!F65</f>
        <v>24</v>
      </c>
      <c r="T30">
        <f>'[1]NSR GT3'!G65</f>
        <v>41</v>
      </c>
      <c r="U30">
        <f t="shared" si="4"/>
        <v>112.3</v>
      </c>
      <c r="V30">
        <f>'[1]NSR GT3'!F102</f>
        <v>23</v>
      </c>
      <c r="W30">
        <f t="shared" si="5"/>
        <v>83</v>
      </c>
      <c r="Y30" s="9">
        <f t="shared" si="6"/>
        <v>5226.442</v>
      </c>
      <c r="Z30" s="4">
        <v>24</v>
      </c>
      <c r="AA30" t="str">
        <f t="shared" si="7"/>
        <v>Leif-Erik Nilsson</v>
      </c>
      <c r="AM30" s="10"/>
      <c r="AN30" s="4"/>
      <c r="AO30" s="4" t="str">
        <f t="shared" si="8"/>
        <v>Leif-Erik Nilsson</v>
      </c>
      <c r="AP30" s="15"/>
      <c r="AQ30" s="4"/>
      <c r="AR30" s="4"/>
      <c r="AS30" s="15"/>
      <c r="AT30" s="10"/>
      <c r="AU30" s="10"/>
      <c r="AV30" s="15"/>
      <c r="AW30" s="17"/>
      <c r="AX30" s="4"/>
      <c r="AY30" s="4"/>
      <c r="AZ30" s="4"/>
      <c r="BA30" s="10"/>
      <c r="BB30" s="4"/>
      <c r="BC30" s="4"/>
      <c r="BD30" s="4"/>
      <c r="BE30" s="19">
        <f>'[7]NSR GT3'!E33</f>
        <v>60</v>
      </c>
      <c r="BF30" s="10">
        <f>'[7]NSR GT3'!F33</f>
        <v>28</v>
      </c>
      <c r="BG30" s="10">
        <f>'[7]NSR GT3'!G33</f>
        <v>37</v>
      </c>
      <c r="BH30" s="15">
        <f>'[7]NSR GT3'!E70</f>
        <v>64.099999999999994</v>
      </c>
      <c r="BI30" s="4">
        <f>'[7]NSR GT3'!F70</f>
        <v>27</v>
      </c>
      <c r="BJ30" s="4">
        <f>'[7]NSR GT3'!G70</f>
        <v>38</v>
      </c>
      <c r="BK30" s="15">
        <f t="shared" si="40"/>
        <v>124.1</v>
      </c>
      <c r="BL30" s="17">
        <f>'[7]NSR GT3'!$F$107</f>
        <v>28</v>
      </c>
      <c r="BM30" s="15">
        <f t="shared" si="41"/>
        <v>75</v>
      </c>
      <c r="BN30" s="4"/>
      <c r="BO30" s="15"/>
      <c r="BP30" s="10">
        <f t="shared" si="42"/>
        <v>5775.6139999999996</v>
      </c>
      <c r="BQ30" s="17">
        <v>28</v>
      </c>
      <c r="BR30" s="4" t="str">
        <f t="shared" si="11"/>
        <v>Leif-Erik Nilsson</v>
      </c>
      <c r="BS30" s="15"/>
      <c r="BT30" s="20"/>
      <c r="BU30" s="4"/>
      <c r="BV30" s="15"/>
      <c r="BW30" s="10"/>
      <c r="BX30" s="10"/>
      <c r="BY30" s="15"/>
      <c r="BZ30" s="17"/>
      <c r="CA30" s="4"/>
      <c r="CB30" s="4"/>
      <c r="CC30" s="4"/>
      <c r="CD30" s="10"/>
      <c r="CE30" s="4"/>
      <c r="CF30" s="17"/>
      <c r="CG30" s="17"/>
      <c r="CH30" s="15"/>
      <c r="CI30" s="10"/>
      <c r="CJ30" s="10"/>
      <c r="CK30" s="15"/>
      <c r="CL30" s="10"/>
      <c r="CM30" s="10"/>
      <c r="CN30" s="15"/>
      <c r="CO30" s="17"/>
      <c r="CP30" s="4"/>
      <c r="CQ30" s="4"/>
      <c r="CR30" s="4"/>
      <c r="CS30" s="10"/>
      <c r="CT30" s="17"/>
      <c r="CU30" s="4" t="str">
        <f t="shared" si="12"/>
        <v>Leif-Erik Nilsson</v>
      </c>
      <c r="CV30" s="15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10"/>
      <c r="DH30" s="4"/>
      <c r="DI30" s="17"/>
      <c r="DJ30" s="15"/>
      <c r="DK30" s="4"/>
      <c r="DL30" s="15"/>
      <c r="DM30" s="15"/>
      <c r="DN30" s="4"/>
      <c r="DO30" s="15"/>
      <c r="DP30" s="15"/>
      <c r="DQ30" s="4"/>
      <c r="DR30" s="4"/>
      <c r="DS30" s="4"/>
      <c r="DT30" s="17"/>
      <c r="DU30" s="10"/>
      <c r="DV30" s="17"/>
      <c r="DW30" s="17" t="str">
        <f t="shared" si="13"/>
        <v>Leif-Erik Nilsson</v>
      </c>
      <c r="DX30" s="17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0"/>
      <c r="EJ30" s="17"/>
      <c r="EK30" s="17"/>
      <c r="EL30" s="17"/>
      <c r="EM30" s="17"/>
      <c r="EN30" s="17"/>
      <c r="EO30" s="17"/>
      <c r="EP30" s="17"/>
      <c r="EQ30" s="17"/>
      <c r="ES30" s="15">
        <f t="shared" si="15"/>
        <v>236.39999999999998</v>
      </c>
      <c r="ET30" s="10">
        <f t="shared" si="43"/>
        <v>11002.055999999999</v>
      </c>
      <c r="EU30" s="12">
        <f t="shared" si="16"/>
        <v>11.002055999999998</v>
      </c>
      <c r="EV30">
        <f t="shared" si="17"/>
        <v>158</v>
      </c>
      <c r="EX30" s="4"/>
      <c r="EY30" s="4">
        <v>24</v>
      </c>
      <c r="EZ30" s="4"/>
      <c r="FA30" s="4"/>
      <c r="FB30" s="4"/>
      <c r="FC30" s="4">
        <f t="shared" si="20"/>
        <v>24</v>
      </c>
      <c r="FD30" s="4"/>
      <c r="FE30" s="4"/>
      <c r="FF30" s="4">
        <f t="shared" si="23"/>
        <v>28</v>
      </c>
      <c r="FG30" s="4"/>
      <c r="FH30" s="4"/>
      <c r="FI30" s="4"/>
      <c r="FJ30" s="4"/>
      <c r="FK30" s="4"/>
      <c r="FL30" s="4"/>
      <c r="FM30" s="4">
        <f t="shared" si="26"/>
        <v>83</v>
      </c>
      <c r="FN30" s="4"/>
      <c r="FO30" s="4">
        <f t="shared" si="28"/>
        <v>75</v>
      </c>
      <c r="FP30" s="4"/>
      <c r="FQ30" s="4">
        <f t="shared" si="30"/>
        <v>158</v>
      </c>
      <c r="FS30" s="10">
        <f t="shared" ref="FS30:FS51" si="47">FN30+FO30+FP30</f>
        <v>75</v>
      </c>
      <c r="FT30" s="25"/>
      <c r="FU30" s="4"/>
      <c r="FV30" s="4"/>
      <c r="FW30" s="15"/>
      <c r="FX30" s="4"/>
      <c r="FY30" s="15"/>
      <c r="FZ30" s="4"/>
      <c r="GA30" s="15"/>
      <c r="GB30" s="15"/>
      <c r="GC30" s="15"/>
      <c r="GD30" s="15"/>
      <c r="GE30" s="4"/>
      <c r="GF30" s="4">
        <f t="shared" si="34"/>
        <v>112.3</v>
      </c>
      <c r="GG30" s="4"/>
      <c r="GH30" s="4"/>
      <c r="GI30" s="4"/>
      <c r="GJ30" s="4">
        <f t="shared" si="36"/>
        <v>124.1</v>
      </c>
      <c r="GK30" s="15"/>
    </row>
    <row r="31" spans="1:193" x14ac:dyDescent="0.25">
      <c r="A31" t="s">
        <v>43</v>
      </c>
      <c r="AA31" t="str">
        <f>A31</f>
        <v>Jesper Skovgaard von wowern</v>
      </c>
      <c r="AB31">
        <f>'[2]NSR GT3'!E6</f>
        <v>76.650000000000006</v>
      </c>
      <c r="AC31">
        <f>'[2]NSR GT3'!F6</f>
        <v>6</v>
      </c>
      <c r="AD31">
        <f>'[2]NSR GT3'!G6</f>
        <v>135</v>
      </c>
      <c r="AE31">
        <f>'[2]NSR GT3'!E43</f>
        <v>77.7</v>
      </c>
      <c r="AF31">
        <f>'[2]NSR GT3'!F43</f>
        <v>4</v>
      </c>
      <c r="AG31">
        <f>'[2]NSR GT3'!G43</f>
        <v>165</v>
      </c>
      <c r="AH31">
        <f t="shared" si="37"/>
        <v>154.35000000000002</v>
      </c>
      <c r="AI31">
        <f>'[2]NSR GT3'!F80</f>
        <v>5</v>
      </c>
      <c r="AJ31">
        <f t="shared" si="38"/>
        <v>300</v>
      </c>
      <c r="AK31">
        <f>'[2]NSR GT3'!E118</f>
        <v>97.68</v>
      </c>
      <c r="AM31" s="10">
        <f t="shared" si="39"/>
        <v>7183.4490000000005</v>
      </c>
      <c r="AN31" s="4">
        <v>5</v>
      </c>
      <c r="AO31" s="4" t="str">
        <f t="shared" si="8"/>
        <v>Jesper Skovgaard von wowern</v>
      </c>
      <c r="AP31" s="15">
        <f>'[3]NSR Classic'!E$24</f>
        <v>76.8</v>
      </c>
      <c r="AQ31" s="4">
        <f>'[3]NSR Classic'!F$24</f>
        <v>5</v>
      </c>
      <c r="AR31" s="4">
        <f>'[3]NSR Classic'!G$24</f>
        <v>150</v>
      </c>
      <c r="AS31" s="15">
        <f>'[3]NSR Classic'!E61</f>
        <v>76.25</v>
      </c>
      <c r="AT31" s="10">
        <f>'[3]NSR Classic'!F61</f>
        <v>6</v>
      </c>
      <c r="AU31" s="10">
        <f>'[3]NSR Classic'!G61</f>
        <v>135</v>
      </c>
      <c r="AV31" s="15">
        <f t="shared" si="9"/>
        <v>153.05000000000001</v>
      </c>
      <c r="AW31" s="17">
        <f>'[3]NSR Classic'!F98</f>
        <v>5</v>
      </c>
      <c r="AX31" s="17">
        <f>'[3]NSR Classic'!G98</f>
        <v>285</v>
      </c>
      <c r="AY31" s="17"/>
      <c r="AZ31" s="17"/>
      <c r="BA31" s="20">
        <f t="shared" si="10"/>
        <v>7122.9470000000001</v>
      </c>
      <c r="BB31" s="17">
        <v>5</v>
      </c>
      <c r="BC31" s="17"/>
      <c r="BD31" s="4"/>
      <c r="BE31" s="19">
        <f>'[7]NSR GT3'!E25</f>
        <v>71.349999999999994</v>
      </c>
      <c r="BF31" s="10">
        <f>'[7]NSR GT3'!F25</f>
        <v>19</v>
      </c>
      <c r="BG31" s="10">
        <f>'[7]NSR GT3'!G25</f>
        <v>47</v>
      </c>
      <c r="BH31" s="15">
        <f>'[7]NSR GT3'!E62</f>
        <v>73.75</v>
      </c>
      <c r="BI31" s="4">
        <f>'[7]NSR GT3'!F62</f>
        <v>14</v>
      </c>
      <c r="BJ31" s="4">
        <f>'[7]NSR GT3'!G62</f>
        <v>58</v>
      </c>
      <c r="BK31" s="15">
        <f t="shared" si="40"/>
        <v>145.1</v>
      </c>
      <c r="BL31" s="17">
        <f>'[7]NSR GT3'!$F$99</f>
        <v>18</v>
      </c>
      <c r="BM31" s="15">
        <f t="shared" si="41"/>
        <v>105</v>
      </c>
      <c r="BN31" s="4"/>
      <c r="BO31" s="15"/>
      <c r="BP31" s="10">
        <f t="shared" si="42"/>
        <v>6752.9539999999997</v>
      </c>
      <c r="BQ31" s="17">
        <v>18</v>
      </c>
      <c r="BR31" s="4" t="str">
        <f t="shared" si="11"/>
        <v>Jesper Skovgaard von wowern</v>
      </c>
      <c r="BS31" s="15">
        <f>'[4]NSR F1'!$E$29</f>
        <v>43.8</v>
      </c>
      <c r="BT31" s="20">
        <f>'[4]NSR F1'!$F$29</f>
        <v>25</v>
      </c>
      <c r="BU31" s="15">
        <f>'[4]NSR F1'!$G$29</f>
        <v>40</v>
      </c>
      <c r="BV31" s="15">
        <f>'[4]NSR F1'!$E$66</f>
        <v>73.05</v>
      </c>
      <c r="BW31" s="10">
        <f>'[4]NSR F1'!$F$66</f>
        <v>16</v>
      </c>
      <c r="BX31" s="15">
        <f>'[4]NSR F1'!$G$66</f>
        <v>53</v>
      </c>
      <c r="BY31" s="15">
        <f>BS31+BV31</f>
        <v>116.85</v>
      </c>
      <c r="BZ31" s="17">
        <f>'[4]NSR F1'!$F$66</f>
        <v>16</v>
      </c>
      <c r="CA31" s="17">
        <f>'[4]NSR F1'!$G$103</f>
        <v>93</v>
      </c>
      <c r="CB31" s="17"/>
      <c r="CC31" s="17"/>
      <c r="CD31" s="20">
        <f>(BS31+BV31+CC31)*$A$3</f>
        <v>5438.1989999999996</v>
      </c>
      <c r="CE31" s="17">
        <v>19</v>
      </c>
      <c r="CF31" s="17"/>
      <c r="CG31" s="17"/>
      <c r="CH31" s="15">
        <f>'[4]NSR Classic'!$E$26</f>
        <v>75.3</v>
      </c>
      <c r="CI31" s="10">
        <f>'[4]NSR Classic'!$F$26</f>
        <v>14</v>
      </c>
      <c r="CJ31" s="10">
        <f>'[4]NSR Classic'!$G$26</f>
        <v>58</v>
      </c>
      <c r="CK31" s="15">
        <f>'[4]NSR Classic'!$E$63</f>
        <v>74.55</v>
      </c>
      <c r="CL31" s="10">
        <f>'[4]NSR Classic'!$F$63</f>
        <v>15</v>
      </c>
      <c r="CM31" s="10">
        <f>'[4]NSR Classic'!$G$63</f>
        <v>55</v>
      </c>
      <c r="CN31" s="15">
        <f>CH31+CK31</f>
        <v>149.85</v>
      </c>
      <c r="CO31" s="17">
        <f>'[5]NSR Classic'!$F$100</f>
        <v>17</v>
      </c>
      <c r="CP31" s="17">
        <f>'[5]NSR Classic'!$G$100</f>
        <v>113</v>
      </c>
      <c r="CQ31" s="17"/>
      <c r="CR31" s="17"/>
      <c r="CS31" s="20">
        <f>(CH31+CK31+CR31)*$A$3</f>
        <v>6974.0189999999993</v>
      </c>
      <c r="CT31" s="17">
        <v>17</v>
      </c>
      <c r="CU31" s="4" t="str">
        <f t="shared" si="12"/>
        <v>Jesper Skovgaard von wowern</v>
      </c>
      <c r="CV31" s="15"/>
      <c r="CW31" s="4"/>
      <c r="CX31" s="4"/>
      <c r="CY31" s="4"/>
      <c r="CZ31" s="4"/>
      <c r="DA31" s="4"/>
      <c r="DB31" s="4"/>
      <c r="DC31" s="4"/>
      <c r="DD31" s="17"/>
      <c r="DE31" s="17"/>
      <c r="DF31" s="17"/>
      <c r="DG31" s="10"/>
      <c r="DH31" s="4"/>
      <c r="DI31" s="17"/>
      <c r="DJ31" s="15"/>
      <c r="DK31" s="4"/>
      <c r="DL31" s="15"/>
      <c r="DM31" s="15"/>
      <c r="DN31" s="4"/>
      <c r="DO31" s="15"/>
      <c r="DP31" s="15"/>
      <c r="DQ31" s="4"/>
      <c r="DR31" s="17"/>
      <c r="DS31" s="17"/>
      <c r="DT31" s="17"/>
      <c r="DU31" s="10"/>
      <c r="DV31" s="17"/>
      <c r="DW31" s="17" t="str">
        <f t="shared" si="13"/>
        <v>Jesper Skovgaard von wowern</v>
      </c>
      <c r="DX31" s="17">
        <f>'[8]NSR Lördag 2023'!$C$22</f>
        <v>76.150000000000006</v>
      </c>
      <c r="DY31" s="17">
        <f>'[8]NSR Lördag 2023'!$D$22</f>
        <v>6</v>
      </c>
      <c r="DZ31" s="17"/>
      <c r="EA31" s="17">
        <f>'[8]NSR Lördag 2023'!$J$22</f>
        <v>76.8</v>
      </c>
      <c r="EB31" s="17">
        <f>'[8]NSR Lördag 2023'!$K$22</f>
        <v>5</v>
      </c>
      <c r="EC31" s="17"/>
      <c r="ED31" s="17">
        <f>'[8]NSR Lördag 2023'!$Q$22</f>
        <v>152.94999999999999</v>
      </c>
      <c r="EE31" s="17">
        <f>'[8]NSR Lördag 2023'!$R$22</f>
        <v>5</v>
      </c>
      <c r="EF31" s="17"/>
      <c r="EG31" s="17"/>
      <c r="EH31" s="17"/>
      <c r="EI31" s="10">
        <f t="shared" si="14"/>
        <v>7118.2929999999997</v>
      </c>
      <c r="EJ31" s="17">
        <f>'[8]NSR Lördag 2023'!$R$22</f>
        <v>5</v>
      </c>
      <c r="EK31" s="17"/>
      <c r="EL31" s="17"/>
      <c r="EM31" s="17"/>
      <c r="EN31" s="17"/>
      <c r="EO31" s="17"/>
      <c r="EP31" s="17"/>
      <c r="EQ31" s="17"/>
      <c r="ES31" s="15">
        <f t="shared" si="15"/>
        <v>872.14999999999986</v>
      </c>
      <c r="ET31" s="10">
        <f t="shared" si="43"/>
        <v>40589.86099999999</v>
      </c>
      <c r="EU31" s="12">
        <f t="shared" si="16"/>
        <v>40.589860999999992</v>
      </c>
      <c r="EV31">
        <f t="shared" si="17"/>
        <v>896</v>
      </c>
      <c r="EX31" s="4">
        <v>5</v>
      </c>
      <c r="EY31" s="4">
        <v>5</v>
      </c>
      <c r="EZ31" s="4">
        <f t="shared" si="18"/>
        <v>19</v>
      </c>
      <c r="FA31" s="4"/>
      <c r="FB31" s="4"/>
      <c r="FC31" s="4"/>
      <c r="FD31" s="4">
        <f t="shared" si="21"/>
        <v>5</v>
      </c>
      <c r="FE31" s="4">
        <f t="shared" si="22"/>
        <v>5</v>
      </c>
      <c r="FF31" s="4">
        <f t="shared" si="23"/>
        <v>18</v>
      </c>
      <c r="FG31" s="4">
        <f t="shared" si="24"/>
        <v>19</v>
      </c>
      <c r="FH31" s="4">
        <f t="shared" si="25"/>
        <v>17</v>
      </c>
      <c r="FI31" s="4"/>
      <c r="FJ31" s="4"/>
      <c r="FK31" s="4"/>
      <c r="FL31" s="4"/>
      <c r="FM31" s="4"/>
      <c r="FN31" s="4">
        <f t="shared" si="27"/>
        <v>300</v>
      </c>
      <c r="FO31" s="4">
        <f t="shared" si="28"/>
        <v>390</v>
      </c>
      <c r="FP31" s="4">
        <f t="shared" si="29"/>
        <v>206</v>
      </c>
      <c r="FQ31" s="4">
        <f t="shared" si="30"/>
        <v>690</v>
      </c>
      <c r="FS31" s="10">
        <f t="shared" si="47"/>
        <v>896</v>
      </c>
      <c r="FT31" s="25"/>
      <c r="FU31" s="4"/>
      <c r="FV31" s="4"/>
      <c r="FW31" s="15">
        <f t="shared" si="32"/>
        <v>153.05000000000001</v>
      </c>
      <c r="FX31" s="4"/>
      <c r="FY31" s="15">
        <f t="shared" si="33"/>
        <v>149.85</v>
      </c>
      <c r="FZ31" s="4"/>
      <c r="GA31" s="15"/>
      <c r="GB31" s="15"/>
      <c r="GC31" s="15">
        <f t="shared" si="44"/>
        <v>152.94999999999999</v>
      </c>
      <c r="GD31" s="15"/>
      <c r="GE31" s="4"/>
      <c r="GF31" s="4"/>
      <c r="GG31" s="4"/>
      <c r="GH31" s="4">
        <f t="shared" si="35"/>
        <v>154.35000000000002</v>
      </c>
      <c r="GI31" s="4"/>
      <c r="GJ31" s="4">
        <f t="shared" si="36"/>
        <v>145.1</v>
      </c>
      <c r="GK31" s="15"/>
    </row>
    <row r="32" spans="1:193" x14ac:dyDescent="0.25">
      <c r="A32" t="s">
        <v>44</v>
      </c>
      <c r="AA32" t="str">
        <f t="shared" si="7"/>
        <v>Peter Andersson</v>
      </c>
      <c r="AB32">
        <f>'[2]NSR GT3'!E9</f>
        <v>64.5</v>
      </c>
      <c r="AC32">
        <f>'[2]NSR GT3'!F9</f>
        <v>22</v>
      </c>
      <c r="AD32">
        <f>'[2]NSR GT3'!G9</f>
        <v>43</v>
      </c>
      <c r="AE32">
        <f>'[2]NSR GT3'!E46</f>
        <v>65.900000000000006</v>
      </c>
      <c r="AF32">
        <f>'[2]NSR GT3'!F46</f>
        <v>21</v>
      </c>
      <c r="AG32">
        <f>'[2]NSR GT3'!G46</f>
        <v>44</v>
      </c>
      <c r="AH32">
        <f t="shared" si="37"/>
        <v>130.4</v>
      </c>
      <c r="AI32">
        <f>'[2]NSR GT3'!F83</f>
        <v>22</v>
      </c>
      <c r="AJ32">
        <f t="shared" si="38"/>
        <v>87</v>
      </c>
      <c r="AM32" s="10">
        <f t="shared" si="39"/>
        <v>6068.8159999999998</v>
      </c>
      <c r="AN32" s="4">
        <v>22</v>
      </c>
      <c r="AO32" s="4" t="str">
        <f t="shared" si="8"/>
        <v>Peter Andersson</v>
      </c>
      <c r="AP32" s="15">
        <f>'[3]NSR Classic'!E$16</f>
        <v>70</v>
      </c>
      <c r="AQ32" s="4">
        <f>'[3]NSR Classic'!F$16</f>
        <v>21</v>
      </c>
      <c r="AR32" s="4">
        <f>'[3]NSR Classic'!G$16</f>
        <v>44</v>
      </c>
      <c r="AS32" s="15">
        <f>'[3]NSR Classic'!E53</f>
        <v>71.7</v>
      </c>
      <c r="AT32" s="10">
        <f>'[3]NSR Classic'!F53</f>
        <v>19</v>
      </c>
      <c r="AU32" s="10">
        <f>'[3]NSR Classic'!G53</f>
        <v>47</v>
      </c>
      <c r="AV32" s="15">
        <f t="shared" si="9"/>
        <v>141.69999999999999</v>
      </c>
      <c r="AW32" s="17">
        <f>'[3]NSR Classic'!F90</f>
        <v>20</v>
      </c>
      <c r="AX32" s="17">
        <f>'[3]NSR Classic'!G90</f>
        <v>91</v>
      </c>
      <c r="AY32" s="17"/>
      <c r="AZ32" s="17"/>
      <c r="BA32" s="20">
        <f t="shared" si="10"/>
        <v>6594.7179999999989</v>
      </c>
      <c r="BB32" s="17">
        <v>20</v>
      </c>
      <c r="BC32" s="17"/>
      <c r="BD32" s="4"/>
      <c r="BE32" s="19">
        <f>'[7]NSR GT3'!E16</f>
        <v>72.989999999999995</v>
      </c>
      <c r="BF32" s="10">
        <f>'[7]NSR GT3'!F16</f>
        <v>17</v>
      </c>
      <c r="BG32" s="10">
        <f>'[7]NSR GT3'!G16</f>
        <v>51</v>
      </c>
      <c r="BH32" s="15">
        <f>'[7]NSR GT3'!E53</f>
        <v>71.5</v>
      </c>
      <c r="BI32" s="4">
        <f>'[7]NSR GT3'!F53</f>
        <v>18</v>
      </c>
      <c r="BJ32" s="4">
        <f>'[7]NSR GT3'!G53</f>
        <v>49</v>
      </c>
      <c r="BK32" s="15">
        <f t="shared" si="40"/>
        <v>144.49</v>
      </c>
      <c r="BL32" s="17">
        <f>'[7]NSR GT3'!$F$90</f>
        <v>19</v>
      </c>
      <c r="BM32" s="15">
        <f t="shared" si="41"/>
        <v>100</v>
      </c>
      <c r="BN32" s="4"/>
      <c r="BO32" s="15"/>
      <c r="BP32" s="10">
        <f t="shared" si="42"/>
        <v>6724.5646000000006</v>
      </c>
      <c r="BQ32" s="17">
        <v>19</v>
      </c>
      <c r="BR32" s="4" t="str">
        <f t="shared" si="11"/>
        <v>Peter Andersson</v>
      </c>
      <c r="BS32" s="15">
        <f>'[4]NSR F1'!$E$19</f>
        <v>71.400000000000006</v>
      </c>
      <c r="BT32" s="20">
        <f>'[4]NSR F1'!$F$19</f>
        <v>17</v>
      </c>
      <c r="BU32" s="15">
        <f>'[4]NSR F1'!$G$19</f>
        <v>51</v>
      </c>
      <c r="BV32" s="15">
        <f>'[4]NSR F1'!$E$56</f>
        <v>72.650000000000006</v>
      </c>
      <c r="BW32" s="10">
        <f>'[4]NSR F1'!$F$56</f>
        <v>17</v>
      </c>
      <c r="BX32" s="15">
        <f>'[4]NSR F1'!$G$56</f>
        <v>51</v>
      </c>
      <c r="BY32" s="15">
        <f>BS32+BV32</f>
        <v>144.05000000000001</v>
      </c>
      <c r="BZ32" s="17">
        <f>'[4]NSR F1'!$F$56</f>
        <v>17</v>
      </c>
      <c r="CA32" s="17">
        <f>'[4]NSR F1'!$G$93</f>
        <v>102</v>
      </c>
      <c r="CB32" s="17"/>
      <c r="CC32" s="17"/>
      <c r="CD32" s="20">
        <f>(BS32+BV32+CC32)*$A$3</f>
        <v>6704.0870000000004</v>
      </c>
      <c r="CE32" s="17">
        <v>17</v>
      </c>
      <c r="CF32" s="17"/>
      <c r="CG32" s="17"/>
      <c r="CH32" s="15">
        <f>'[4]NSR Classic'!$E$19</f>
        <v>72.75</v>
      </c>
      <c r="CI32" s="10">
        <f>'[4]NSR Classic'!$F$19</f>
        <v>19</v>
      </c>
      <c r="CJ32" s="10">
        <f>'[4]NSR Classic'!$G$19</f>
        <v>47</v>
      </c>
      <c r="CK32" s="15">
        <f>'[4]NSR Classic'!$E$56</f>
        <v>72.75</v>
      </c>
      <c r="CL32" s="10">
        <f>'[4]NSR Classic'!$F$56</f>
        <v>20</v>
      </c>
      <c r="CM32" s="10">
        <f>'[4]NSR Classic'!$G$56</f>
        <v>45</v>
      </c>
      <c r="CN32" s="15">
        <f>CH32+CK32</f>
        <v>145.5</v>
      </c>
      <c r="CO32" s="17">
        <f>'[5]NSR Classic'!$F$93</f>
        <v>20</v>
      </c>
      <c r="CP32" s="17">
        <f>'[5]NSR Classic'!$G$93</f>
        <v>92</v>
      </c>
      <c r="CQ32" s="17"/>
      <c r="CR32" s="17"/>
      <c r="CS32" s="20">
        <f>(CH32+CK32+CR32)*$A$3</f>
        <v>6771.57</v>
      </c>
      <c r="CT32" s="17">
        <v>20</v>
      </c>
      <c r="CU32" s="4" t="str">
        <f t="shared" si="12"/>
        <v>Peter Andersson</v>
      </c>
      <c r="CV32" s="15">
        <f>'[6]NSR Lördag 2023'!$C$23</f>
        <v>74.849999999999994</v>
      </c>
      <c r="CW32" s="4">
        <f>'[6]NSR Lördag 2023'!$D$23</f>
        <v>15</v>
      </c>
      <c r="CX32" s="4"/>
      <c r="CY32" s="4">
        <f>'[6]NSR Lördag 2023'!$J$23</f>
        <v>75.099999999999994</v>
      </c>
      <c r="CZ32" s="4">
        <f>'[6]NSR Lördag 2023'!$K$23</f>
        <v>15</v>
      </c>
      <c r="DA32" s="4"/>
      <c r="DB32" s="4">
        <f>'[6]NSR Lördag 2023'!$Q$23</f>
        <v>149.94999999999999</v>
      </c>
      <c r="DC32" s="4">
        <f>'[6]NSR Lördag 2023'!$R$23</f>
        <v>15</v>
      </c>
      <c r="DD32" s="17"/>
      <c r="DE32" s="17"/>
      <c r="DF32" s="17"/>
      <c r="DG32" s="10">
        <f>(CV32+CY32+DF32)*$A$3</f>
        <v>6978.6729999999998</v>
      </c>
      <c r="DH32" s="4">
        <f>DC32</f>
        <v>15</v>
      </c>
      <c r="DI32" s="17"/>
      <c r="DJ32" s="15">
        <f>'[6]NSR Söndag 2023'!$C$23</f>
        <v>69.099999999999994</v>
      </c>
      <c r="DK32" s="4">
        <f>'[6]NSR Söndag 2023'!$D$23</f>
        <v>19</v>
      </c>
      <c r="DL32" s="15"/>
      <c r="DM32" s="15">
        <f>'[6]NSR Söndag 2023'!$J$23</f>
        <v>70.400000000000006</v>
      </c>
      <c r="DN32" s="4">
        <f>'[6]NSR Söndag 2023'!$K$23</f>
        <v>16</v>
      </c>
      <c r="DO32" s="15"/>
      <c r="DP32" s="15">
        <f>'[6]NSR Söndag 2023'!$Q$23</f>
        <v>139.5</v>
      </c>
      <c r="DQ32" s="4">
        <f>'[6]NSR Söndag 2023'!$R$23</f>
        <v>18</v>
      </c>
      <c r="DR32" s="17"/>
      <c r="DS32" s="17"/>
      <c r="DT32" s="17"/>
      <c r="DU32" s="10">
        <f>(DJ32+DM32+DT32)*$A$3</f>
        <v>6492.33</v>
      </c>
      <c r="DV32" s="17">
        <f>'[6]NSR Söndag 2023'!$R$23</f>
        <v>18</v>
      </c>
      <c r="DW32" s="17" t="str">
        <f t="shared" si="13"/>
        <v>Peter Andersson</v>
      </c>
      <c r="DX32" s="17"/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0"/>
      <c r="EJ32" s="17"/>
      <c r="EK32" s="17"/>
      <c r="EL32" s="17"/>
      <c r="EM32" s="17"/>
      <c r="EN32" s="17"/>
      <c r="EO32" s="17"/>
      <c r="EP32" s="17"/>
      <c r="EQ32" s="17"/>
      <c r="ES32" s="15">
        <f t="shared" si="15"/>
        <v>995.59</v>
      </c>
      <c r="ET32" s="10">
        <f t="shared" si="43"/>
        <v>46334.758600000001</v>
      </c>
      <c r="EU32" s="12">
        <f t="shared" si="16"/>
        <v>46.334758600000001</v>
      </c>
      <c r="EV32">
        <f t="shared" si="17"/>
        <v>472</v>
      </c>
      <c r="EX32" s="4">
        <v>18</v>
      </c>
      <c r="EY32" s="4">
        <v>19</v>
      </c>
      <c r="EZ32" s="4">
        <f t="shared" si="18"/>
        <v>17</v>
      </c>
      <c r="FA32" s="4">
        <f>DH32</f>
        <v>15</v>
      </c>
      <c r="FB32" s="4"/>
      <c r="FC32" s="4"/>
      <c r="FD32" s="4">
        <f t="shared" si="21"/>
        <v>22</v>
      </c>
      <c r="FE32" s="4">
        <f t="shared" si="22"/>
        <v>20</v>
      </c>
      <c r="FF32" s="4">
        <f t="shared" si="23"/>
        <v>19</v>
      </c>
      <c r="FG32" s="4">
        <f t="shared" si="24"/>
        <v>17</v>
      </c>
      <c r="FH32" s="4">
        <f t="shared" si="25"/>
        <v>20</v>
      </c>
      <c r="FI32" s="4">
        <f>DH32</f>
        <v>15</v>
      </c>
      <c r="FJ32" s="4">
        <f>DV32</f>
        <v>18</v>
      </c>
      <c r="FK32" s="4"/>
      <c r="FL32" s="4"/>
      <c r="FM32" s="4"/>
      <c r="FN32" s="4">
        <f t="shared" si="27"/>
        <v>87</v>
      </c>
      <c r="FO32" s="4">
        <f t="shared" si="28"/>
        <v>191</v>
      </c>
      <c r="FP32" s="4">
        <f t="shared" si="29"/>
        <v>194</v>
      </c>
      <c r="FQ32" s="4">
        <f t="shared" si="30"/>
        <v>278</v>
      </c>
      <c r="FS32" s="10">
        <f t="shared" si="47"/>
        <v>472</v>
      </c>
      <c r="FT32" s="25"/>
      <c r="FU32" s="4"/>
      <c r="FV32" s="4"/>
      <c r="FW32" s="15">
        <f t="shared" si="32"/>
        <v>141.69999999999999</v>
      </c>
      <c r="FX32" s="4"/>
      <c r="FY32" s="15">
        <f t="shared" si="33"/>
        <v>145.5</v>
      </c>
      <c r="FZ32" s="4"/>
      <c r="GA32" s="15">
        <f>DP32</f>
        <v>139.5</v>
      </c>
      <c r="GB32" s="15"/>
      <c r="GC32" s="15"/>
      <c r="GD32" s="15"/>
      <c r="GE32" s="4"/>
      <c r="GF32" s="4"/>
      <c r="GG32" s="4"/>
      <c r="GH32" s="4">
        <f t="shared" si="35"/>
        <v>130.4</v>
      </c>
      <c r="GI32" s="4"/>
      <c r="GJ32" s="4">
        <f t="shared" si="36"/>
        <v>144.49</v>
      </c>
      <c r="GK32" s="15"/>
    </row>
    <row r="33" spans="1:193" x14ac:dyDescent="0.25">
      <c r="A33" t="s">
        <v>45</v>
      </c>
      <c r="AA33" t="str">
        <f t="shared" si="7"/>
        <v>Viktor Ellerstrand</v>
      </c>
      <c r="AB33">
        <f>'[2]NSR GT3'!E11</f>
        <v>68.3</v>
      </c>
      <c r="AC33">
        <f>'[2]NSR GT3'!F11</f>
        <v>18</v>
      </c>
      <c r="AD33">
        <f>'[2]NSR GT3'!G11</f>
        <v>49</v>
      </c>
      <c r="AE33">
        <f>'[2]NSR GT3'!E48</f>
        <v>68.150000000000006</v>
      </c>
      <c r="AF33">
        <f>'[2]NSR GT3'!F48</f>
        <v>18</v>
      </c>
      <c r="AG33">
        <f>'[2]NSR GT3'!G48</f>
        <v>49</v>
      </c>
      <c r="AH33">
        <f t="shared" si="37"/>
        <v>136.44999999999999</v>
      </c>
      <c r="AI33">
        <f>'[2]NSR GT3'!F85</f>
        <v>18</v>
      </c>
      <c r="AJ33">
        <f t="shared" si="38"/>
        <v>98</v>
      </c>
      <c r="AM33" s="10">
        <f t="shared" si="39"/>
        <v>6350.3829999999989</v>
      </c>
      <c r="AN33" s="4">
        <v>18</v>
      </c>
      <c r="AO33" s="4" t="str">
        <f t="shared" si="8"/>
        <v>Viktor Ellerstrand</v>
      </c>
      <c r="AP33" s="15"/>
      <c r="AQ33" s="4"/>
      <c r="AR33" s="4"/>
      <c r="AS33" s="15"/>
      <c r="AT33" s="10"/>
      <c r="AU33" s="10"/>
      <c r="AV33" s="15"/>
      <c r="AW33" s="17"/>
      <c r="AX33" s="4"/>
      <c r="AY33" s="17"/>
      <c r="AZ33" s="17"/>
      <c r="BA33" s="20"/>
      <c r="BB33" s="17"/>
      <c r="BC33" s="17"/>
      <c r="BD33" s="4"/>
      <c r="BE33" s="19"/>
      <c r="BF33" s="10"/>
      <c r="BG33" s="10"/>
      <c r="BH33" s="15"/>
      <c r="BI33" s="4"/>
      <c r="BJ33" s="4"/>
      <c r="BK33" s="15"/>
      <c r="BL33" s="17"/>
      <c r="BM33" s="15"/>
      <c r="BN33" s="4"/>
      <c r="BO33" s="15"/>
      <c r="BP33" s="10"/>
      <c r="BQ33" s="17"/>
      <c r="BR33" s="4" t="str">
        <f t="shared" si="11"/>
        <v>Viktor Ellerstrand</v>
      </c>
      <c r="BS33" s="15"/>
      <c r="BT33" s="20"/>
      <c r="BU33" s="4"/>
      <c r="BV33" s="15"/>
      <c r="BW33" s="10"/>
      <c r="BX33" s="10"/>
      <c r="BY33" s="15"/>
      <c r="BZ33" s="17"/>
      <c r="CA33" s="4"/>
      <c r="CB33" s="17"/>
      <c r="CC33" s="17"/>
      <c r="CD33" s="20"/>
      <c r="CE33" s="17"/>
      <c r="CF33" s="17"/>
      <c r="CG33" s="17"/>
      <c r="CH33" s="15"/>
      <c r="CI33" s="10"/>
      <c r="CJ33" s="10"/>
      <c r="CK33" s="15"/>
      <c r="CL33" s="10"/>
      <c r="CM33" s="10"/>
      <c r="CN33" s="15"/>
      <c r="CO33" s="17"/>
      <c r="CP33" s="4"/>
      <c r="CQ33" s="17"/>
      <c r="CR33" s="17"/>
      <c r="CS33" s="20"/>
      <c r="CT33" s="17"/>
      <c r="CU33" s="4" t="str">
        <f t="shared" si="12"/>
        <v>Viktor Ellerstrand</v>
      </c>
      <c r="CV33" s="15"/>
      <c r="CW33" s="4"/>
      <c r="CX33" s="4"/>
      <c r="CY33" s="4"/>
      <c r="CZ33" s="4"/>
      <c r="DA33" s="4"/>
      <c r="DB33" s="4"/>
      <c r="DC33" s="4"/>
      <c r="DD33" s="4"/>
      <c r="DE33" s="17"/>
      <c r="DF33" s="17"/>
      <c r="DG33" s="10"/>
      <c r="DH33" s="4"/>
      <c r="DI33" s="17"/>
      <c r="DJ33" s="15"/>
      <c r="DK33" s="4"/>
      <c r="DL33" s="15"/>
      <c r="DM33" s="15"/>
      <c r="DN33" s="4"/>
      <c r="DO33" s="15"/>
      <c r="DP33" s="15"/>
      <c r="DQ33" s="4"/>
      <c r="DR33" s="4"/>
      <c r="DS33" s="17"/>
      <c r="DT33" s="17"/>
      <c r="DU33" s="10"/>
      <c r="DV33" s="17"/>
      <c r="DW33" s="17" t="str">
        <f t="shared" si="13"/>
        <v>Viktor Ellerstrand</v>
      </c>
      <c r="DX33" s="17">
        <f>'[8]NSR Lördag 2023'!$C$25</f>
        <v>73.849999999999994</v>
      </c>
      <c r="DY33" s="17">
        <f>'[8]NSR Lördag 2023'!$D$25</f>
        <v>11</v>
      </c>
      <c r="DZ33" s="17"/>
      <c r="EA33" s="17">
        <f>'[8]NSR Lördag 2023'!$J$25</f>
        <v>73.099999999999994</v>
      </c>
      <c r="EB33" s="17">
        <f>'[8]NSR Lördag 2023'!$K$25</f>
        <v>12</v>
      </c>
      <c r="EC33" s="17"/>
      <c r="ED33" s="17">
        <f>'[8]NSR Lördag 2023'!$Q$25</f>
        <v>146.94999999999999</v>
      </c>
      <c r="EE33" s="17">
        <f>'[8]NSR Lördag 2023'!$R$25</f>
        <v>13</v>
      </c>
      <c r="EF33" s="17"/>
      <c r="EG33" s="17"/>
      <c r="EH33" s="17"/>
      <c r="EI33" s="10">
        <f t="shared" si="14"/>
        <v>6839.052999999999</v>
      </c>
      <c r="EJ33" s="17">
        <f>'[8]NSR Lördag 2023'!$R$25</f>
        <v>13</v>
      </c>
      <c r="EK33" s="17"/>
      <c r="EL33" s="17"/>
      <c r="EM33" s="17"/>
      <c r="EN33" s="17"/>
      <c r="EO33" s="17"/>
      <c r="EP33" s="17"/>
      <c r="EQ33" s="17"/>
      <c r="ES33" s="15">
        <f t="shared" si="15"/>
        <v>283.39999999999998</v>
      </c>
      <c r="ET33" s="10">
        <f t="shared" si="43"/>
        <v>13189.435999999998</v>
      </c>
      <c r="EU33" s="12">
        <f t="shared" si="16"/>
        <v>13.189435999999997</v>
      </c>
      <c r="EV33">
        <f t="shared" si="17"/>
        <v>98</v>
      </c>
      <c r="EX33" s="4"/>
      <c r="EY33" s="4"/>
      <c r="EZ33" s="4"/>
      <c r="FA33" s="4"/>
      <c r="FB33" s="4"/>
      <c r="FC33" s="4"/>
      <c r="FD33" s="4">
        <f t="shared" si="21"/>
        <v>18</v>
      </c>
      <c r="FE33" s="4"/>
      <c r="FF33" s="4"/>
      <c r="FG33" s="4"/>
      <c r="FH33" s="4"/>
      <c r="FI33" s="4"/>
      <c r="FJ33" s="4"/>
      <c r="FK33" s="4"/>
      <c r="FL33" s="4"/>
      <c r="FM33" s="4"/>
      <c r="FN33" s="4">
        <f t="shared" si="27"/>
        <v>98</v>
      </c>
      <c r="FO33" s="4"/>
      <c r="FP33" s="4"/>
      <c r="FQ33" s="4">
        <f t="shared" si="30"/>
        <v>98</v>
      </c>
      <c r="FS33" s="10">
        <f t="shared" si="47"/>
        <v>98</v>
      </c>
      <c r="FT33" s="25"/>
      <c r="FU33" s="4"/>
      <c r="FV33" s="4"/>
      <c r="FW33" s="15"/>
      <c r="FX33" s="4"/>
      <c r="FY33" s="15"/>
      <c r="FZ33" s="4"/>
      <c r="GA33" s="15"/>
      <c r="GB33" s="15"/>
      <c r="GC33" s="15">
        <f t="shared" si="44"/>
        <v>146.94999999999999</v>
      </c>
      <c r="GD33" s="15"/>
      <c r="GE33" s="4"/>
      <c r="GF33" s="4"/>
      <c r="GG33" s="4"/>
      <c r="GH33" s="4">
        <f t="shared" si="35"/>
        <v>136.44999999999999</v>
      </c>
      <c r="GI33" s="4"/>
      <c r="GJ33" s="4"/>
      <c r="GK33" s="15"/>
    </row>
    <row r="34" spans="1:193" x14ac:dyDescent="0.25">
      <c r="A34" t="s">
        <v>46</v>
      </c>
      <c r="AA34" t="str">
        <f t="shared" si="7"/>
        <v>Torbjörn Lennartsson</v>
      </c>
      <c r="AB34">
        <f>'[2]NSR GT3'!E16</f>
        <v>72.099999999999994</v>
      </c>
      <c r="AC34">
        <f>'[2]NSR GT3'!F16</f>
        <v>14</v>
      </c>
      <c r="AD34">
        <f>'[2]NSR GT3'!G16</f>
        <v>58</v>
      </c>
      <c r="AE34">
        <f>'[2]NSR GT3'!E53</f>
        <v>71.8</v>
      </c>
      <c r="AF34">
        <f>'[2]NSR GT3'!F53</f>
        <v>13</v>
      </c>
      <c r="AG34">
        <f>'[2]NSR GT3'!G53</f>
        <v>61</v>
      </c>
      <c r="AH34">
        <f t="shared" si="37"/>
        <v>143.89999999999998</v>
      </c>
      <c r="AI34">
        <f>'[2]NSR GT3'!F90</f>
        <v>14</v>
      </c>
      <c r="AJ34">
        <f t="shared" si="38"/>
        <v>119</v>
      </c>
      <c r="AM34" s="10">
        <f t="shared" si="39"/>
        <v>6697.1059999999989</v>
      </c>
      <c r="AN34" s="4">
        <v>14</v>
      </c>
      <c r="AO34" s="4" t="str">
        <f t="shared" si="8"/>
        <v>Torbjörn Lennartsson</v>
      </c>
      <c r="AP34" s="15"/>
      <c r="AQ34" s="4"/>
      <c r="AR34" s="4"/>
      <c r="AS34" s="15"/>
      <c r="AT34" s="10"/>
      <c r="AU34" s="10"/>
      <c r="AV34" s="15"/>
      <c r="AW34" s="17"/>
      <c r="AX34" s="4"/>
      <c r="AY34" s="17"/>
      <c r="AZ34" s="17"/>
      <c r="BA34" s="20"/>
      <c r="BB34" s="17"/>
      <c r="BC34" s="17"/>
      <c r="BD34" s="4"/>
      <c r="BE34" s="19"/>
      <c r="BF34" s="10"/>
      <c r="BG34" s="10"/>
      <c r="BH34" s="15"/>
      <c r="BI34" s="4"/>
      <c r="BJ34" s="4"/>
      <c r="BK34" s="15"/>
      <c r="BL34" s="17"/>
      <c r="BM34" s="15"/>
      <c r="BN34" s="4"/>
      <c r="BO34" s="15"/>
      <c r="BP34" s="10"/>
      <c r="BQ34" s="17"/>
      <c r="BR34" s="4" t="str">
        <f t="shared" si="11"/>
        <v>Torbjörn Lennartsson</v>
      </c>
      <c r="BS34" s="15"/>
      <c r="BT34" s="20"/>
      <c r="BU34" s="4"/>
      <c r="BV34" s="15"/>
      <c r="BW34" s="10"/>
      <c r="BX34" s="10"/>
      <c r="BY34" s="15"/>
      <c r="BZ34" s="4"/>
      <c r="CA34" s="4"/>
      <c r="CB34" s="17"/>
      <c r="CC34" s="17"/>
      <c r="CD34" s="20"/>
      <c r="CE34" s="17"/>
      <c r="CF34" s="17"/>
      <c r="CG34" s="17"/>
      <c r="CH34" s="15"/>
      <c r="CI34" s="10"/>
      <c r="CJ34" s="10"/>
      <c r="CK34" s="15"/>
      <c r="CL34" s="10"/>
      <c r="CM34" s="10"/>
      <c r="CN34" s="15"/>
      <c r="CO34" s="4"/>
      <c r="CP34" s="4"/>
      <c r="CQ34" s="17"/>
      <c r="CR34" s="17"/>
      <c r="CS34" s="20"/>
      <c r="CT34" s="17"/>
      <c r="CU34" s="4" t="str">
        <f t="shared" si="12"/>
        <v>Torbjörn Lennartsson</v>
      </c>
      <c r="CV34" s="15"/>
      <c r="CW34" s="4"/>
      <c r="CX34" s="4"/>
      <c r="CY34" s="4"/>
      <c r="CZ34" s="4"/>
      <c r="DA34" s="4"/>
      <c r="DB34" s="4"/>
      <c r="DC34" s="4"/>
      <c r="DD34" s="4"/>
      <c r="DE34" s="17"/>
      <c r="DF34" s="17"/>
      <c r="DG34" s="10"/>
      <c r="DH34" s="4"/>
      <c r="DI34" s="17"/>
      <c r="DJ34" s="15"/>
      <c r="DK34" s="4"/>
      <c r="DL34" s="15"/>
      <c r="DM34" s="15"/>
      <c r="DN34" s="4"/>
      <c r="DO34" s="15"/>
      <c r="DP34" s="15"/>
      <c r="DQ34" s="4"/>
      <c r="DR34" s="4"/>
      <c r="DS34" s="17"/>
      <c r="DT34" s="17"/>
      <c r="DU34" s="10"/>
      <c r="DV34" s="17"/>
      <c r="DW34" s="17" t="str">
        <f t="shared" si="13"/>
        <v>Torbjörn Lennartsson</v>
      </c>
      <c r="DX34" s="17"/>
      <c r="DY34" s="17"/>
      <c r="DZ34" s="17"/>
      <c r="EA34" s="17"/>
      <c r="EB34" s="17"/>
      <c r="EC34" s="17"/>
      <c r="ED34" s="17"/>
      <c r="EE34" s="17"/>
      <c r="EF34" s="17"/>
      <c r="EG34" s="17"/>
      <c r="EH34" s="17"/>
      <c r="EI34" s="10"/>
      <c r="EJ34" s="17"/>
      <c r="EK34" s="17"/>
      <c r="EL34" s="17"/>
      <c r="EM34" s="17"/>
      <c r="EN34" s="17"/>
      <c r="EO34" s="17"/>
      <c r="EP34" s="17"/>
      <c r="EQ34" s="17"/>
      <c r="ES34" s="15">
        <f t="shared" si="15"/>
        <v>143.89999999999998</v>
      </c>
      <c r="ET34" s="10">
        <f t="shared" si="43"/>
        <v>6697.1059999999989</v>
      </c>
      <c r="EU34" s="12">
        <f t="shared" si="16"/>
        <v>6.6971059999999989</v>
      </c>
      <c r="EV34">
        <f t="shared" si="17"/>
        <v>119</v>
      </c>
      <c r="EX34" s="4"/>
      <c r="EY34" s="4"/>
      <c r="EZ34" s="4"/>
      <c r="FA34" s="4"/>
      <c r="FB34" s="4"/>
      <c r="FC34" s="4"/>
      <c r="FD34" s="4">
        <f t="shared" si="21"/>
        <v>14</v>
      </c>
      <c r="FE34" s="4"/>
      <c r="FF34" s="4"/>
      <c r="FG34" s="4"/>
      <c r="FH34" s="4"/>
      <c r="FI34" s="4"/>
      <c r="FJ34" s="4"/>
      <c r="FK34" s="4"/>
      <c r="FL34" s="4"/>
      <c r="FM34" s="4"/>
      <c r="FN34" s="4">
        <f t="shared" si="27"/>
        <v>119</v>
      </c>
      <c r="FO34" s="4"/>
      <c r="FP34" s="4"/>
      <c r="FQ34" s="4">
        <f t="shared" si="30"/>
        <v>119</v>
      </c>
      <c r="FS34" s="10">
        <f t="shared" si="47"/>
        <v>119</v>
      </c>
      <c r="FT34" s="25"/>
      <c r="FU34" s="4"/>
      <c r="FV34" s="4"/>
      <c r="FW34" s="15"/>
      <c r="FX34" s="4"/>
      <c r="FY34" s="15"/>
      <c r="FZ34" s="4"/>
      <c r="GA34" s="15"/>
      <c r="GB34" s="15"/>
      <c r="GC34" s="15"/>
      <c r="GD34" s="15"/>
      <c r="GE34" s="4"/>
      <c r="GF34" s="4"/>
      <c r="GG34" s="4"/>
      <c r="GH34" s="4">
        <f t="shared" si="35"/>
        <v>143.89999999999998</v>
      </c>
      <c r="GI34" s="4"/>
      <c r="GJ34" s="4"/>
      <c r="GK34" s="15"/>
    </row>
    <row r="35" spans="1:193" x14ac:dyDescent="0.25">
      <c r="A35" t="s">
        <v>47</v>
      </c>
      <c r="AA35" t="str">
        <f t="shared" si="7"/>
        <v>Christian Appel</v>
      </c>
      <c r="AB35">
        <f>'[2]NSR GT3'!E22</f>
        <v>75.45</v>
      </c>
      <c r="AC35">
        <f>'[2]NSR GT3'!F22</f>
        <v>9</v>
      </c>
      <c r="AD35">
        <f>'[2]NSR GT3'!G22</f>
        <v>80</v>
      </c>
      <c r="AE35">
        <f>'[2]NSR GT3'!E59</f>
        <v>77.7</v>
      </c>
      <c r="AF35">
        <f>'[2]NSR GT3'!F59</f>
        <v>4</v>
      </c>
      <c r="AG35">
        <f>'[2]NSR GT3'!G59</f>
        <v>165</v>
      </c>
      <c r="AH35">
        <f t="shared" si="37"/>
        <v>153.15</v>
      </c>
      <c r="AI35">
        <f>'[2]NSR GT3'!F96</f>
        <v>7</v>
      </c>
      <c r="AJ35">
        <f t="shared" si="38"/>
        <v>245</v>
      </c>
      <c r="AK35">
        <f>'[2]NSR GT3'!E120</f>
        <v>97</v>
      </c>
      <c r="AM35" s="10">
        <f t="shared" si="39"/>
        <v>7127.6010000000006</v>
      </c>
      <c r="AN35" s="4">
        <v>6</v>
      </c>
      <c r="AO35" s="4" t="str">
        <f t="shared" si="8"/>
        <v>Christian Appel</v>
      </c>
      <c r="AP35" s="15">
        <f>'[3]NSR Classic'!E$21</f>
        <v>77.7</v>
      </c>
      <c r="AQ35" s="4">
        <f>'[3]NSR Classic'!F$21</f>
        <v>4</v>
      </c>
      <c r="AR35" s="4">
        <f>'[3]NSR Classic'!G$21</f>
        <v>165</v>
      </c>
      <c r="AS35" s="15">
        <f>'[3]NSR Classic'!E58</f>
        <v>76.849999999999994</v>
      </c>
      <c r="AT35" s="10">
        <f>'[3]NSR Classic'!F58</f>
        <v>5</v>
      </c>
      <c r="AU35" s="10">
        <f>'[3]NSR Classic'!G58</f>
        <v>150</v>
      </c>
      <c r="AV35" s="15">
        <f t="shared" si="9"/>
        <v>154.55000000000001</v>
      </c>
      <c r="AW35" s="17">
        <f>'[3]NSR Classic'!F95</f>
        <v>4</v>
      </c>
      <c r="AX35" s="17">
        <f>'[3]NSR Classic'!G95</f>
        <v>315</v>
      </c>
      <c r="AY35" s="17"/>
      <c r="AZ35" s="17">
        <f>'[3]NSR Classic'!$E$119</f>
        <v>95.95</v>
      </c>
      <c r="BA35" s="20">
        <f t="shared" si="10"/>
        <v>11658.27</v>
      </c>
      <c r="BB35" s="17">
        <v>4</v>
      </c>
      <c r="BC35" s="17"/>
      <c r="BD35" s="4"/>
      <c r="BE35" s="19">
        <f>'[7]NSR GT3'!E21</f>
        <v>80</v>
      </c>
      <c r="BF35" s="10">
        <f>'[7]NSR GT3'!F21</f>
        <v>4</v>
      </c>
      <c r="BG35" s="10">
        <f>'[7]NSR GT3'!G21</f>
        <v>165</v>
      </c>
      <c r="BH35" s="15">
        <f>'[7]NSR GT3'!E58</f>
        <v>80.3</v>
      </c>
      <c r="BI35" s="4">
        <f>'[7]NSR GT3'!F58</f>
        <v>4</v>
      </c>
      <c r="BJ35" s="4">
        <f>'[7]NSR GT3'!G58</f>
        <v>165</v>
      </c>
      <c r="BK35" s="15">
        <f t="shared" si="40"/>
        <v>160.30000000000001</v>
      </c>
      <c r="BL35" s="17">
        <f>'[7]NSR GT3'!$F$95</f>
        <v>4</v>
      </c>
      <c r="BM35" s="15">
        <f t="shared" si="41"/>
        <v>330</v>
      </c>
      <c r="BN35" s="4"/>
      <c r="BO35" s="15">
        <v>100.8</v>
      </c>
      <c r="BP35" s="10">
        <f t="shared" si="42"/>
        <v>12151.594000000001</v>
      </c>
      <c r="BQ35" s="17">
        <v>4</v>
      </c>
      <c r="BR35" s="4" t="str">
        <f t="shared" si="11"/>
        <v>Christian Appel</v>
      </c>
      <c r="BS35" s="15">
        <f>'[4]NSR F1'!$E$14</f>
        <v>78.099999999999994</v>
      </c>
      <c r="BT35" s="20">
        <f>'[4]NSR F1'!$F$14</f>
        <v>4</v>
      </c>
      <c r="BU35" s="15">
        <f>'[4]NSR F1'!$G$14</f>
        <v>165</v>
      </c>
      <c r="BV35" s="15">
        <f>'[4]NSR F1'!$E$51</f>
        <v>50.1</v>
      </c>
      <c r="BW35" s="10">
        <f>'[4]NSR F1'!$F$51</f>
        <v>25</v>
      </c>
      <c r="BX35" s="15">
        <f>'[4]NSR F1'!$G$51</f>
        <v>40</v>
      </c>
      <c r="BY35" s="15">
        <f>BS35+BV35</f>
        <v>128.19999999999999</v>
      </c>
      <c r="BZ35" s="4">
        <f>'[4]NSR F1'!$F$51</f>
        <v>25</v>
      </c>
      <c r="CA35" s="4">
        <f>'[4]NSR F1'!$G$88</f>
        <v>205</v>
      </c>
      <c r="CB35" s="17"/>
      <c r="CC35" s="17"/>
      <c r="CD35" s="20">
        <f>(BS35+BV35+CC35)*$A$3</f>
        <v>5966.427999999999</v>
      </c>
      <c r="CE35" s="17">
        <v>7</v>
      </c>
      <c r="CF35" s="17"/>
      <c r="CG35" s="17"/>
      <c r="CH35" s="15">
        <f>'[4]NSR Classic'!$E$14</f>
        <v>76.599999999999994</v>
      </c>
      <c r="CI35" s="10">
        <f>'[4]NSR Classic'!$F$14</f>
        <v>8</v>
      </c>
      <c r="CJ35" s="10">
        <f>'[4]NSR Classic'!$G$14</f>
        <v>95</v>
      </c>
      <c r="CK35" s="15">
        <f>'[4]NSR Classic'!$E$51</f>
        <v>75.900000000000006</v>
      </c>
      <c r="CL35" s="10">
        <f>'[4]NSR Classic'!$F$51</f>
        <v>8</v>
      </c>
      <c r="CM35" s="10">
        <f>'[4]NSR Classic'!$G$51</f>
        <v>95</v>
      </c>
      <c r="CN35" s="15">
        <f>CH35+CK35</f>
        <v>152.5</v>
      </c>
      <c r="CO35" s="4">
        <f>'[5]NSR Classic'!$F$88</f>
        <v>9</v>
      </c>
      <c r="CP35" s="4">
        <f>'[5]NSR Classic'!$G$88</f>
        <v>190</v>
      </c>
      <c r="CQ35" s="17"/>
      <c r="CR35" s="17"/>
      <c r="CS35" s="20">
        <f>(CH35+CK35+CR35)*$A$3</f>
        <v>7097.3499999999995</v>
      </c>
      <c r="CT35" s="17">
        <v>9</v>
      </c>
      <c r="CU35" s="4" t="str">
        <f t="shared" si="12"/>
        <v>Christian Appel</v>
      </c>
      <c r="CV35" s="15"/>
      <c r="CW35" s="4"/>
      <c r="CX35" s="4"/>
      <c r="CY35" s="4"/>
      <c r="CZ35" s="4"/>
      <c r="DA35" s="4"/>
      <c r="DB35" s="4"/>
      <c r="DC35" s="4"/>
      <c r="DD35" s="4"/>
      <c r="DE35" s="17"/>
      <c r="DF35" s="17"/>
      <c r="DG35" s="10"/>
      <c r="DH35" s="4"/>
      <c r="DI35" s="17"/>
      <c r="DJ35" s="15"/>
      <c r="DK35" s="4"/>
      <c r="DL35" s="15"/>
      <c r="DM35" s="15"/>
      <c r="DN35" s="4"/>
      <c r="DO35" s="15"/>
      <c r="DP35" s="15"/>
      <c r="DQ35" s="4"/>
      <c r="DR35" s="4"/>
      <c r="DS35" s="17"/>
      <c r="DT35" s="17"/>
      <c r="DU35" s="10"/>
      <c r="DV35" s="17"/>
      <c r="DW35" s="17" t="str">
        <f t="shared" si="13"/>
        <v>Christian Appel</v>
      </c>
      <c r="DX35" s="17"/>
      <c r="DY35" s="17"/>
      <c r="DZ35" s="17"/>
      <c r="EA35" s="17"/>
      <c r="EB35" s="17"/>
      <c r="EC35" s="17"/>
      <c r="ED35" s="17"/>
      <c r="EE35" s="17"/>
      <c r="EF35" s="17"/>
      <c r="EG35" s="17"/>
      <c r="EH35" s="17"/>
      <c r="EI35" s="10"/>
      <c r="EJ35" s="17"/>
      <c r="EK35" s="17"/>
      <c r="EL35" s="17"/>
      <c r="EM35" s="17"/>
      <c r="EN35" s="17"/>
      <c r="EO35" s="17"/>
      <c r="EP35" s="17"/>
      <c r="EQ35" s="17"/>
      <c r="ES35" s="15">
        <f t="shared" si="15"/>
        <v>945.45</v>
      </c>
      <c r="ET35" s="10">
        <f t="shared" si="43"/>
        <v>44001.243000000002</v>
      </c>
      <c r="EU35" s="12">
        <f t="shared" si="16"/>
        <v>44.001243000000002</v>
      </c>
      <c r="EV35">
        <f t="shared" si="17"/>
        <v>1285</v>
      </c>
      <c r="EX35" s="4">
        <v>4</v>
      </c>
      <c r="EY35" s="4">
        <v>4</v>
      </c>
      <c r="EZ35" s="4">
        <f t="shared" si="18"/>
        <v>7</v>
      </c>
      <c r="FA35" s="4"/>
      <c r="FB35" s="4"/>
      <c r="FC35" s="4"/>
      <c r="FD35" s="4">
        <f t="shared" si="21"/>
        <v>6</v>
      </c>
      <c r="FE35" s="4">
        <f t="shared" si="22"/>
        <v>4</v>
      </c>
      <c r="FF35" s="4">
        <f t="shared" si="23"/>
        <v>4</v>
      </c>
      <c r="FG35" s="4">
        <f t="shared" si="24"/>
        <v>7</v>
      </c>
      <c r="FH35" s="4">
        <f t="shared" si="25"/>
        <v>9</v>
      </c>
      <c r="FI35" s="4"/>
      <c r="FJ35" s="4"/>
      <c r="FK35" s="4"/>
      <c r="FL35" s="4"/>
      <c r="FM35" s="4"/>
      <c r="FN35" s="4">
        <f t="shared" si="27"/>
        <v>245</v>
      </c>
      <c r="FO35" s="4">
        <f t="shared" si="28"/>
        <v>645</v>
      </c>
      <c r="FP35" s="4">
        <f t="shared" si="29"/>
        <v>395</v>
      </c>
      <c r="FQ35" s="4">
        <f t="shared" si="30"/>
        <v>890</v>
      </c>
      <c r="FS35" s="10">
        <f t="shared" si="47"/>
        <v>1285</v>
      </c>
      <c r="FT35" s="25"/>
      <c r="FU35" s="4"/>
      <c r="FV35" s="4"/>
      <c r="FW35" s="15">
        <f t="shared" si="32"/>
        <v>154.55000000000001</v>
      </c>
      <c r="FX35" s="4">
        <f>AZ35</f>
        <v>95.95</v>
      </c>
      <c r="FY35" s="15">
        <f t="shared" si="33"/>
        <v>152.5</v>
      </c>
      <c r="FZ35" s="4"/>
      <c r="GA35" s="15"/>
      <c r="GB35" s="15"/>
      <c r="GC35" s="15"/>
      <c r="GD35" s="15"/>
      <c r="GE35" s="4"/>
      <c r="GF35" s="4"/>
      <c r="GG35" s="4"/>
      <c r="GH35" s="4">
        <f t="shared" si="35"/>
        <v>153.15</v>
      </c>
      <c r="GI35" s="4"/>
      <c r="GJ35" s="4">
        <f t="shared" si="36"/>
        <v>160.30000000000001</v>
      </c>
      <c r="GK35" s="15">
        <f>BO35</f>
        <v>100.8</v>
      </c>
    </row>
    <row r="36" spans="1:193" x14ac:dyDescent="0.25">
      <c r="A36" t="s">
        <v>48</v>
      </c>
      <c r="AA36" t="str">
        <f t="shared" si="7"/>
        <v>Birger Elfström</v>
      </c>
      <c r="AB36">
        <f>'[2]NSR GT3'!E27</f>
        <v>69.55</v>
      </c>
      <c r="AC36">
        <f>'[2]NSR GT3'!F27</f>
        <v>16</v>
      </c>
      <c r="AD36">
        <f>'[2]NSR GT3'!G27</f>
        <v>53</v>
      </c>
      <c r="AE36">
        <f>'[2]NSR GT3'!E64</f>
        <v>68.75</v>
      </c>
      <c r="AF36">
        <f>'[2]NSR GT3'!F64</f>
        <v>17</v>
      </c>
      <c r="AG36">
        <f>'[2]NSR GT3'!G64</f>
        <v>51</v>
      </c>
      <c r="AH36">
        <f t="shared" si="37"/>
        <v>138.30000000000001</v>
      </c>
      <c r="AI36">
        <f>'[2]NSR GT3'!F101</f>
        <v>17</v>
      </c>
      <c r="AJ36">
        <f t="shared" si="38"/>
        <v>104</v>
      </c>
      <c r="AM36" s="10">
        <f t="shared" si="39"/>
        <v>6436.482</v>
      </c>
      <c r="AN36" s="4">
        <v>17</v>
      </c>
      <c r="AO36" s="4" t="str">
        <f t="shared" si="8"/>
        <v>Birger Elfström</v>
      </c>
      <c r="AP36" s="15"/>
      <c r="AQ36" s="4"/>
      <c r="AR36" s="4"/>
      <c r="AS36" s="15"/>
      <c r="AT36" s="10"/>
      <c r="AU36" s="10"/>
      <c r="AV36" s="15"/>
      <c r="AW36" s="17"/>
      <c r="AX36" s="4"/>
      <c r="AY36" s="17"/>
      <c r="AZ36" s="17"/>
      <c r="BA36" s="20"/>
      <c r="BB36" s="17"/>
      <c r="BC36" s="17"/>
      <c r="BD36" s="4"/>
      <c r="BE36" s="19"/>
      <c r="BF36" s="10"/>
      <c r="BG36" s="10"/>
      <c r="BH36" s="15"/>
      <c r="BI36" s="4"/>
      <c r="BJ36" s="4"/>
      <c r="BK36" s="15"/>
      <c r="BL36" s="17"/>
      <c r="BM36" s="15"/>
      <c r="BN36" s="4"/>
      <c r="BO36" s="15"/>
      <c r="BP36" s="10"/>
      <c r="BQ36" s="17"/>
      <c r="BR36" s="4" t="str">
        <f t="shared" si="11"/>
        <v>Birger Elfström</v>
      </c>
      <c r="BS36" s="15"/>
      <c r="BT36" s="20"/>
      <c r="BU36" s="4"/>
      <c r="BV36" s="15"/>
      <c r="BW36" s="10"/>
      <c r="BX36" s="10"/>
      <c r="BY36" s="15"/>
      <c r="BZ36" s="4"/>
      <c r="CA36" s="4"/>
      <c r="CB36" s="17"/>
      <c r="CC36" s="17"/>
      <c r="CD36" s="20"/>
      <c r="CE36" s="17"/>
      <c r="CF36" s="17"/>
      <c r="CG36" s="17"/>
      <c r="CH36" s="15"/>
      <c r="CI36" s="10"/>
      <c r="CJ36" s="10"/>
      <c r="CK36" s="15"/>
      <c r="CL36" s="10"/>
      <c r="CM36" s="10"/>
      <c r="CN36" s="15"/>
      <c r="CO36" s="4"/>
      <c r="CP36" s="4"/>
      <c r="CQ36" s="17"/>
      <c r="CR36" s="17"/>
      <c r="CS36" s="20"/>
      <c r="CT36" s="17"/>
      <c r="CU36" s="4" t="str">
        <f t="shared" si="12"/>
        <v>Birger Elfström</v>
      </c>
      <c r="CV36" s="15"/>
      <c r="CW36" s="4"/>
      <c r="CX36" s="4"/>
      <c r="CY36" s="4"/>
      <c r="CZ36" s="4"/>
      <c r="DA36" s="4"/>
      <c r="DB36" s="4"/>
      <c r="DC36" s="4"/>
      <c r="DD36" s="4"/>
      <c r="DE36" s="17"/>
      <c r="DF36" s="17"/>
      <c r="DG36" s="10"/>
      <c r="DH36" s="4"/>
      <c r="DI36" s="17"/>
      <c r="DJ36" s="15"/>
      <c r="DK36" s="4"/>
      <c r="DL36" s="15"/>
      <c r="DM36" s="15"/>
      <c r="DN36" s="4"/>
      <c r="DO36" s="15"/>
      <c r="DP36" s="15"/>
      <c r="DQ36" s="4"/>
      <c r="DR36" s="4"/>
      <c r="DS36" s="17"/>
      <c r="DT36" s="17"/>
      <c r="DU36" s="10"/>
      <c r="DV36" s="17"/>
      <c r="DW36" s="17" t="str">
        <f t="shared" si="13"/>
        <v>Birger Elfström</v>
      </c>
      <c r="DX36" s="17"/>
      <c r="DY36" s="17"/>
      <c r="DZ36" s="17"/>
      <c r="EA36" s="17"/>
      <c r="EB36" s="17"/>
      <c r="EC36" s="17"/>
      <c r="ED36" s="17"/>
      <c r="EE36" s="17"/>
      <c r="EF36" s="17"/>
      <c r="EG36" s="17"/>
      <c r="EH36" s="17"/>
      <c r="EI36" s="10"/>
      <c r="EJ36" s="17"/>
      <c r="EK36" s="17"/>
      <c r="EL36" s="17"/>
      <c r="EM36" s="17"/>
      <c r="EN36" s="17"/>
      <c r="EO36" s="17"/>
      <c r="EP36" s="17"/>
      <c r="EQ36" s="17"/>
      <c r="ES36" s="15">
        <f t="shared" si="15"/>
        <v>138.30000000000001</v>
      </c>
      <c r="ET36" s="10">
        <f t="shared" si="43"/>
        <v>6436.482</v>
      </c>
      <c r="EU36" s="12">
        <f t="shared" si="16"/>
        <v>6.4364819999999998</v>
      </c>
      <c r="EV36">
        <f t="shared" si="17"/>
        <v>104</v>
      </c>
      <c r="EX36" s="4"/>
      <c r="EY36" s="4"/>
      <c r="EZ36" s="4"/>
      <c r="FA36" s="4"/>
      <c r="FB36" s="4"/>
      <c r="FC36" s="4"/>
      <c r="FD36" s="4">
        <f t="shared" si="21"/>
        <v>17</v>
      </c>
      <c r="FE36" s="4"/>
      <c r="FF36" s="4"/>
      <c r="FG36" s="4"/>
      <c r="FH36" s="4"/>
      <c r="FI36" s="4"/>
      <c r="FJ36" s="4"/>
      <c r="FK36" s="4"/>
      <c r="FL36" s="4"/>
      <c r="FM36" s="4"/>
      <c r="FN36" s="4">
        <f t="shared" si="27"/>
        <v>104</v>
      </c>
      <c r="FO36" s="4"/>
      <c r="FP36" s="4"/>
      <c r="FQ36" s="4">
        <f t="shared" si="30"/>
        <v>104</v>
      </c>
      <c r="FS36" s="10">
        <f t="shared" si="47"/>
        <v>104</v>
      </c>
      <c r="FT36" s="25"/>
      <c r="FU36" s="4"/>
      <c r="FV36" s="4"/>
      <c r="FW36" s="15"/>
      <c r="FX36" s="4"/>
      <c r="FY36" s="15"/>
      <c r="GA36" s="15"/>
      <c r="GB36" s="15"/>
      <c r="GC36" s="15"/>
      <c r="GD36" s="15"/>
      <c r="GF36" s="4"/>
      <c r="GG36" s="4"/>
      <c r="GH36" s="4">
        <f t="shared" si="35"/>
        <v>138.30000000000001</v>
      </c>
      <c r="GI36" s="4"/>
      <c r="GJ36" s="4"/>
      <c r="GK36" s="15"/>
    </row>
    <row r="37" spans="1:193" x14ac:dyDescent="0.25">
      <c r="A37" t="s">
        <v>49</v>
      </c>
      <c r="AA37" t="str">
        <f t="shared" si="7"/>
        <v>Lars Andersson</v>
      </c>
      <c r="AB37">
        <f>'[2]NSR GT3'!E10</f>
        <v>65.5</v>
      </c>
      <c r="AC37">
        <f>'[2]NSR GT3'!F10</f>
        <v>21</v>
      </c>
      <c r="AD37">
        <f>'[2]NSR GT3'!G10</f>
        <v>44</v>
      </c>
      <c r="AE37">
        <f>'[2]NSR GT3'!E47</f>
        <v>67.5</v>
      </c>
      <c r="AF37">
        <f>'[2]NSR GT3'!F47</f>
        <v>19</v>
      </c>
      <c r="AG37">
        <f>'[2]NSR GT3'!G47</f>
        <v>47</v>
      </c>
      <c r="AH37">
        <f t="shared" si="37"/>
        <v>133</v>
      </c>
      <c r="AI37">
        <f>'[2]NSR GT3'!F84</f>
        <v>20</v>
      </c>
      <c r="AJ37">
        <f t="shared" si="38"/>
        <v>91</v>
      </c>
      <c r="AM37" s="10">
        <f t="shared" si="39"/>
        <v>6189.82</v>
      </c>
      <c r="AN37" s="4">
        <v>20</v>
      </c>
      <c r="AO37" s="4" t="str">
        <f t="shared" si="8"/>
        <v>Lars Andersson</v>
      </c>
      <c r="AP37" s="15"/>
      <c r="AQ37" s="4"/>
      <c r="AR37" s="4"/>
      <c r="AS37" s="15"/>
      <c r="AT37" s="10"/>
      <c r="AU37" s="10"/>
      <c r="AV37" s="15"/>
      <c r="AW37" s="17"/>
      <c r="AX37" s="4"/>
      <c r="AY37" s="17"/>
      <c r="AZ37" s="17"/>
      <c r="BA37" s="20"/>
      <c r="BB37" s="17"/>
      <c r="BC37" s="17"/>
      <c r="BD37" s="4"/>
      <c r="BE37" s="19">
        <f>'[7]NSR GT3'!E12</f>
        <v>70</v>
      </c>
      <c r="BF37" s="10">
        <f>'[7]NSR GT3'!F12</f>
        <v>20</v>
      </c>
      <c r="BG37" s="10">
        <f>'[7]NSR GT3'!G12</f>
        <v>45</v>
      </c>
      <c r="BH37" s="15">
        <f>'[7]NSR GT3'!E49</f>
        <v>70.25</v>
      </c>
      <c r="BI37" s="4">
        <f>'[7]NSR GT3'!F49</f>
        <v>21</v>
      </c>
      <c r="BJ37" s="4">
        <f>'[7]NSR GT3'!G49</f>
        <v>44</v>
      </c>
      <c r="BK37" s="15">
        <f t="shared" si="40"/>
        <v>140.25</v>
      </c>
      <c r="BL37" s="17">
        <f>'[7]NSR GT3'!$F$86</f>
        <v>20</v>
      </c>
      <c r="BM37" s="15">
        <f t="shared" si="41"/>
        <v>89</v>
      </c>
      <c r="BN37" s="4"/>
      <c r="BO37" s="15"/>
      <c r="BP37" s="10">
        <f t="shared" si="42"/>
        <v>6527.2349999999997</v>
      </c>
      <c r="BQ37" s="17">
        <v>22</v>
      </c>
      <c r="BR37" s="4" t="str">
        <f t="shared" si="11"/>
        <v>Lars Andersson</v>
      </c>
      <c r="BS37" s="15"/>
      <c r="BT37" s="20"/>
      <c r="BU37" s="4"/>
      <c r="BV37" s="15"/>
      <c r="BW37" s="10"/>
      <c r="BX37" s="10"/>
      <c r="BY37" s="15"/>
      <c r="BZ37" s="4"/>
      <c r="CA37" s="4"/>
      <c r="CB37" s="17"/>
      <c r="CC37" s="17"/>
      <c r="CD37" s="20"/>
      <c r="CE37" s="17"/>
      <c r="CF37" s="17"/>
      <c r="CG37" s="17"/>
      <c r="CH37" s="15"/>
      <c r="CI37" s="10"/>
      <c r="CJ37" s="10"/>
      <c r="CK37" s="15"/>
      <c r="CL37" s="10"/>
      <c r="CM37" s="10"/>
      <c r="CN37" s="15"/>
      <c r="CO37" s="4"/>
      <c r="CP37" s="4"/>
      <c r="CQ37" s="17"/>
      <c r="CR37" s="17"/>
      <c r="CS37" s="20"/>
      <c r="CT37" s="17"/>
      <c r="CU37" s="4" t="str">
        <f t="shared" si="12"/>
        <v>Lars Andersson</v>
      </c>
      <c r="CV37" s="15"/>
      <c r="CW37" s="4"/>
      <c r="CX37" s="4"/>
      <c r="CY37" s="4"/>
      <c r="CZ37" s="4"/>
      <c r="DA37" s="4"/>
      <c r="DB37" s="4"/>
      <c r="DC37" s="4"/>
      <c r="DD37" s="4"/>
      <c r="DE37" s="17"/>
      <c r="DF37" s="17"/>
      <c r="DG37" s="10"/>
      <c r="DH37" s="4"/>
      <c r="DI37" s="17"/>
      <c r="DJ37" s="15"/>
      <c r="DK37" s="4"/>
      <c r="DL37" s="15"/>
      <c r="DM37" s="15"/>
      <c r="DN37" s="4"/>
      <c r="DO37" s="15"/>
      <c r="DP37" s="15"/>
      <c r="DQ37" s="4"/>
      <c r="DR37" s="4"/>
      <c r="DS37" s="17"/>
      <c r="DT37" s="17"/>
      <c r="DU37" s="10"/>
      <c r="DV37" s="17"/>
      <c r="DW37" s="17" t="str">
        <f t="shared" si="13"/>
        <v>Lars Andersson</v>
      </c>
      <c r="DX37" s="17"/>
      <c r="DY37" s="17"/>
      <c r="DZ37" s="17"/>
      <c r="EA37" s="17"/>
      <c r="EB37" s="17"/>
      <c r="EC37" s="17"/>
      <c r="ED37" s="17"/>
      <c r="EE37" s="17"/>
      <c r="EF37" s="17"/>
      <c r="EG37" s="17"/>
      <c r="EH37" s="17"/>
      <c r="EI37" s="10"/>
      <c r="EJ37" s="17"/>
      <c r="EK37" s="17"/>
      <c r="EL37" s="17"/>
      <c r="EM37" s="17"/>
      <c r="EN37" s="17"/>
      <c r="EO37" s="17"/>
      <c r="EP37" s="17"/>
      <c r="EQ37" s="17"/>
      <c r="ES37" s="15">
        <f t="shared" si="15"/>
        <v>273.25</v>
      </c>
      <c r="ET37" s="10">
        <f t="shared" si="43"/>
        <v>12717.055</v>
      </c>
      <c r="EU37" s="12">
        <f t="shared" si="16"/>
        <v>12.717055</v>
      </c>
      <c r="EV37">
        <f t="shared" si="17"/>
        <v>180</v>
      </c>
      <c r="EX37" s="4"/>
      <c r="EY37" s="4">
        <v>20</v>
      </c>
      <c r="EZ37" s="4"/>
      <c r="FA37" s="4"/>
      <c r="FB37" s="4"/>
      <c r="FC37" s="4"/>
      <c r="FD37" s="4">
        <f t="shared" si="21"/>
        <v>20</v>
      </c>
      <c r="FE37" s="4"/>
      <c r="FF37" s="4">
        <f t="shared" si="23"/>
        <v>22</v>
      </c>
      <c r="FG37" s="4"/>
      <c r="FH37" s="4"/>
      <c r="FI37" s="4"/>
      <c r="FJ37" s="4"/>
      <c r="FK37" s="4"/>
      <c r="FL37" s="4"/>
      <c r="FM37" s="4"/>
      <c r="FN37" s="4">
        <f t="shared" si="27"/>
        <v>91</v>
      </c>
      <c r="FO37" s="4">
        <f t="shared" si="28"/>
        <v>89</v>
      </c>
      <c r="FP37" s="4"/>
      <c r="FQ37" s="4">
        <f t="shared" si="30"/>
        <v>180</v>
      </c>
      <c r="FS37" s="10">
        <f t="shared" si="47"/>
        <v>180</v>
      </c>
      <c r="FT37" s="25"/>
      <c r="FU37" s="4"/>
      <c r="FV37" s="4"/>
      <c r="FW37" s="15"/>
      <c r="FX37" s="4"/>
      <c r="FY37" s="15"/>
      <c r="GA37" s="15"/>
      <c r="GB37" s="15"/>
      <c r="GC37" s="15"/>
      <c r="GD37" s="15"/>
      <c r="GF37" s="4"/>
      <c r="GG37" s="4"/>
      <c r="GH37" s="4">
        <f t="shared" si="35"/>
        <v>133</v>
      </c>
      <c r="GI37" s="4"/>
      <c r="GJ37" s="4">
        <f t="shared" si="36"/>
        <v>140.25</v>
      </c>
      <c r="GK37" s="15"/>
    </row>
    <row r="38" spans="1:193" x14ac:dyDescent="0.25">
      <c r="A38" t="s">
        <v>55</v>
      </c>
      <c r="AA38" t="str">
        <f t="shared" si="7"/>
        <v>Niklas Fors</v>
      </c>
      <c r="AO38" s="4" t="str">
        <f t="shared" si="8"/>
        <v>Niklas Fors</v>
      </c>
      <c r="AP38" s="15">
        <f>'[3]NSR Classic'!E$14</f>
        <v>69.849999999999994</v>
      </c>
      <c r="AQ38" s="4">
        <f>'[3]NSR Classic'!F$14</f>
        <v>23</v>
      </c>
      <c r="AR38" s="4">
        <f>'[3]NSR Classic'!G$14</f>
        <v>42</v>
      </c>
      <c r="AS38" s="15">
        <f>'[3]NSR Classic'!E51</f>
        <v>70.650000000000006</v>
      </c>
      <c r="AT38" s="10">
        <f>'[3]NSR Classic'!F51</f>
        <v>22</v>
      </c>
      <c r="AU38" s="10">
        <f>'[3]NSR Classic'!G51</f>
        <v>43</v>
      </c>
      <c r="AV38" s="15">
        <f t="shared" si="9"/>
        <v>140.5</v>
      </c>
      <c r="AW38" s="17">
        <f>'[3]NSR Classic'!F88</f>
        <v>22</v>
      </c>
      <c r="AX38" s="17">
        <f>'[3]NSR Classic'!G88</f>
        <v>85</v>
      </c>
      <c r="AY38" s="17"/>
      <c r="AZ38" s="17"/>
      <c r="BA38" s="20">
        <f t="shared" si="10"/>
        <v>6538.87</v>
      </c>
      <c r="BB38" s="17">
        <v>22</v>
      </c>
      <c r="BC38" s="17"/>
      <c r="BE38" s="19"/>
      <c r="BF38" s="10"/>
      <c r="BG38" s="10"/>
      <c r="BH38" s="15"/>
      <c r="BK38" s="15"/>
      <c r="BL38" s="17"/>
      <c r="BM38" s="15"/>
      <c r="BO38" s="19"/>
      <c r="BP38" s="10"/>
      <c r="BQ38" s="17"/>
      <c r="BR38" s="4" t="str">
        <f t="shared" si="11"/>
        <v>Niklas Fors</v>
      </c>
      <c r="BS38" s="15"/>
      <c r="BT38" s="20"/>
      <c r="BU38" s="4"/>
      <c r="BV38" s="15"/>
      <c r="BW38" s="10"/>
      <c r="BX38" s="10"/>
      <c r="BY38" s="15"/>
      <c r="BZ38" s="4"/>
      <c r="CA38" s="17"/>
      <c r="CB38" s="17"/>
      <c r="CC38" s="17"/>
      <c r="CD38" s="20"/>
      <c r="CE38" s="17"/>
      <c r="CF38" s="17"/>
      <c r="CG38" s="17"/>
      <c r="CH38" s="15"/>
      <c r="CI38" s="10"/>
      <c r="CJ38" s="10"/>
      <c r="CK38" s="15"/>
      <c r="CL38" s="10"/>
      <c r="CM38" s="10"/>
      <c r="CN38" s="15"/>
      <c r="CO38" s="4"/>
      <c r="CP38" s="17"/>
      <c r="CQ38" s="17"/>
      <c r="CR38" s="17"/>
      <c r="CS38" s="20"/>
      <c r="CT38" s="17"/>
      <c r="CU38" s="4" t="str">
        <f t="shared" si="12"/>
        <v>Niklas Fors</v>
      </c>
      <c r="CV38" s="15"/>
      <c r="CW38" s="4"/>
      <c r="CX38" s="4"/>
      <c r="CY38" s="4"/>
      <c r="CZ38" s="4"/>
      <c r="DA38" s="4"/>
      <c r="DB38" s="4"/>
      <c r="DC38" s="4"/>
      <c r="DD38" s="17"/>
      <c r="DE38" s="17"/>
      <c r="DF38" s="17"/>
      <c r="DG38" s="10"/>
      <c r="DH38" s="4"/>
      <c r="DI38" s="17"/>
      <c r="DJ38" s="15"/>
      <c r="DK38" s="4"/>
      <c r="DL38" s="15"/>
      <c r="DM38" s="15"/>
      <c r="DN38" s="4"/>
      <c r="DO38" s="15"/>
      <c r="DP38" s="15"/>
      <c r="DQ38" s="4"/>
      <c r="DR38" s="17"/>
      <c r="DS38" s="17"/>
      <c r="DT38" s="17"/>
      <c r="DU38" s="10"/>
      <c r="DV38" s="17"/>
      <c r="DW38" s="17" t="str">
        <f t="shared" si="13"/>
        <v>Niklas Fors</v>
      </c>
      <c r="DX38" s="17"/>
      <c r="DY38" s="17"/>
      <c r="DZ38" s="17"/>
      <c r="EA38" s="17"/>
      <c r="EB38" s="17"/>
      <c r="EC38" s="17"/>
      <c r="ED38" s="17"/>
      <c r="EE38" s="17"/>
      <c r="EF38" s="17"/>
      <c r="EG38" s="17"/>
      <c r="EH38" s="17"/>
      <c r="EI38" s="10"/>
      <c r="EJ38" s="17"/>
      <c r="EK38" s="17"/>
      <c r="EL38" s="17"/>
      <c r="EM38" s="17"/>
      <c r="EN38" s="17"/>
      <c r="EO38" s="17"/>
      <c r="EP38" s="17"/>
      <c r="EQ38" s="17"/>
      <c r="ES38" s="15">
        <f t="shared" si="15"/>
        <v>140.5</v>
      </c>
      <c r="ET38" s="10">
        <f t="shared" si="43"/>
        <v>6538.87</v>
      </c>
      <c r="EU38" s="12">
        <f t="shared" si="16"/>
        <v>6.5388700000000002</v>
      </c>
      <c r="EV38">
        <f t="shared" si="17"/>
        <v>85</v>
      </c>
      <c r="EX38" s="4">
        <v>22</v>
      </c>
      <c r="EY38" s="4"/>
      <c r="EZ38" s="4"/>
      <c r="FA38" s="4"/>
      <c r="FB38" s="4"/>
      <c r="FC38" s="4"/>
      <c r="FD38" s="4"/>
      <c r="FE38" s="4">
        <f t="shared" si="22"/>
        <v>22</v>
      </c>
      <c r="FF38" s="4"/>
      <c r="FG38" s="4"/>
      <c r="FH38" s="4"/>
      <c r="FI38" s="4"/>
      <c r="FJ38" s="4"/>
      <c r="FK38" s="4"/>
      <c r="FL38" s="4"/>
      <c r="FM38" s="4"/>
      <c r="FN38" s="4"/>
      <c r="FO38" s="4">
        <f t="shared" si="28"/>
        <v>85</v>
      </c>
      <c r="FP38" s="4"/>
      <c r="FQ38" s="4">
        <f t="shared" si="30"/>
        <v>85</v>
      </c>
      <c r="FS38" s="10">
        <f t="shared" si="47"/>
        <v>85</v>
      </c>
      <c r="FT38" s="25"/>
      <c r="FU38" s="4"/>
      <c r="FV38" s="4"/>
      <c r="FW38" s="15">
        <f t="shared" si="32"/>
        <v>140.5</v>
      </c>
      <c r="FX38" s="4"/>
      <c r="FY38" s="15"/>
      <c r="GA38" s="15"/>
      <c r="GB38" s="15"/>
      <c r="GC38" s="15"/>
      <c r="GD38" s="15"/>
      <c r="GF38" s="4"/>
      <c r="GG38" s="4"/>
      <c r="GH38" s="4"/>
      <c r="GI38" s="4"/>
      <c r="GJ38" s="4"/>
      <c r="GK38" s="15"/>
    </row>
    <row r="39" spans="1:193" x14ac:dyDescent="0.25">
      <c r="A39" t="s">
        <v>56</v>
      </c>
      <c r="AA39" t="str">
        <f t="shared" si="7"/>
        <v>Anders Zitting</v>
      </c>
      <c r="AO39" s="4" t="str">
        <f t="shared" si="8"/>
        <v>Anders Zitting</v>
      </c>
      <c r="AP39" s="15">
        <f>'[3]NSR Classic'!E$19</f>
        <v>62.95</v>
      </c>
      <c r="AQ39" s="4">
        <f>'[3]NSR Classic'!F$19</f>
        <v>28</v>
      </c>
      <c r="AR39" s="4">
        <f>'[3]NSR Classic'!G$19</f>
        <v>37</v>
      </c>
      <c r="AS39" s="15">
        <f>'[3]NSR Classic'!E56</f>
        <v>64.75</v>
      </c>
      <c r="AT39" s="10">
        <f>'[3]NSR Classic'!F56</f>
        <v>30</v>
      </c>
      <c r="AU39" s="10">
        <f>'[3]NSR Classic'!G56</f>
        <v>35</v>
      </c>
      <c r="AV39" s="15">
        <f t="shared" si="9"/>
        <v>127.7</v>
      </c>
      <c r="AW39" s="17">
        <f>'[3]NSR Classic'!F93</f>
        <v>29</v>
      </c>
      <c r="AX39" s="17">
        <f>'[3]NSR Classic'!G93</f>
        <v>72</v>
      </c>
      <c r="AY39" s="17"/>
      <c r="AZ39" s="17"/>
      <c r="BA39" s="20">
        <f t="shared" si="10"/>
        <v>5943.1580000000004</v>
      </c>
      <c r="BB39" s="17">
        <v>29</v>
      </c>
      <c r="BC39" s="17"/>
      <c r="BE39" s="19">
        <f>'[7]NSR GT3'!E19</f>
        <v>66.5</v>
      </c>
      <c r="BF39" s="10">
        <f>'[7]NSR GT3'!F19</f>
        <v>27</v>
      </c>
      <c r="BG39" s="10">
        <f>'[7]NSR GT3'!G19</f>
        <v>38</v>
      </c>
      <c r="BH39" s="15">
        <f>'[7]NSR GT3'!E56</f>
        <v>67.25</v>
      </c>
      <c r="BI39" s="4">
        <f>'[7]NSR GT3'!F56</f>
        <v>24</v>
      </c>
      <c r="BJ39" s="4">
        <f>'[7]NSR GT3'!G56</f>
        <v>41</v>
      </c>
      <c r="BK39" s="15">
        <f t="shared" si="40"/>
        <v>133.75</v>
      </c>
      <c r="BL39" s="17">
        <f>'[7]NSR GT3'!$F$93</f>
        <v>27</v>
      </c>
      <c r="BM39" s="15">
        <f t="shared" si="41"/>
        <v>79</v>
      </c>
      <c r="BO39" s="19"/>
      <c r="BP39" s="10">
        <f t="shared" si="42"/>
        <v>6224.7249999999995</v>
      </c>
      <c r="BQ39" s="17">
        <v>27</v>
      </c>
      <c r="BR39" s="4" t="str">
        <f t="shared" si="11"/>
        <v>Anders Zitting</v>
      </c>
      <c r="BS39" s="15"/>
      <c r="BT39" s="20"/>
      <c r="BU39" s="4"/>
      <c r="BV39" s="15"/>
      <c r="BW39" s="10"/>
      <c r="BX39" s="10"/>
      <c r="BY39" s="15"/>
      <c r="BZ39" s="4"/>
      <c r="CA39" s="17"/>
      <c r="CB39" s="17"/>
      <c r="CC39" s="17"/>
      <c r="CD39" s="20"/>
      <c r="CE39" s="17"/>
      <c r="CF39" s="17"/>
      <c r="CG39" s="17"/>
      <c r="CH39" s="15"/>
      <c r="CI39" s="10"/>
      <c r="CJ39" s="10"/>
      <c r="CK39" s="15"/>
      <c r="CL39" s="10"/>
      <c r="CM39" s="10"/>
      <c r="CN39" s="15"/>
      <c r="CO39" s="4"/>
      <c r="CP39" s="17"/>
      <c r="CQ39" s="17"/>
      <c r="CR39" s="17"/>
      <c r="CS39" s="20"/>
      <c r="CT39" s="17"/>
      <c r="CU39" s="4" t="str">
        <f t="shared" si="12"/>
        <v>Anders Zitting</v>
      </c>
      <c r="CV39" s="15">
        <f>'[6]NSR Lördag 2023'!$C$25</f>
        <v>69.349999999999994</v>
      </c>
      <c r="CW39" s="4">
        <f>'[6]NSR Lördag 2023'!$D$25</f>
        <v>20</v>
      </c>
      <c r="CX39" s="4"/>
      <c r="CY39" s="4">
        <f>'[6]NSR Lördag 2023'!$J$25</f>
        <v>70.150000000000006</v>
      </c>
      <c r="CZ39" s="4">
        <f>'[6]NSR Lördag 2023'!$K$25</f>
        <v>21</v>
      </c>
      <c r="DA39" s="4"/>
      <c r="DB39" s="4">
        <f>'[6]NSR Lördag 2023'!$Q$25</f>
        <v>139.5</v>
      </c>
      <c r="DC39" s="4">
        <f>'[6]NSR Lördag 2023'!$R$25</f>
        <v>21</v>
      </c>
      <c r="DD39" s="17"/>
      <c r="DE39" s="17"/>
      <c r="DF39" s="17"/>
      <c r="DG39" s="10">
        <f>(CV39+CY39+DF39)*$A$3</f>
        <v>6492.33</v>
      </c>
      <c r="DH39" s="4">
        <f>DC39</f>
        <v>21</v>
      </c>
      <c r="DI39" s="17"/>
      <c r="DJ39" s="15">
        <f>'[6]NSR Söndag 2023'!$C$25</f>
        <v>69.3</v>
      </c>
      <c r="DK39" s="4">
        <f>'[6]NSR Söndag 2023'!$D$25</f>
        <v>18</v>
      </c>
      <c r="DL39" s="15"/>
      <c r="DM39" s="15">
        <f>'[6]NSR Söndag 2023'!$J$25</f>
        <v>69.099999999999994</v>
      </c>
      <c r="DN39" s="4">
        <f>'[6]NSR Söndag 2023'!$K$25</f>
        <v>20</v>
      </c>
      <c r="DO39" s="15"/>
      <c r="DP39" s="15">
        <f>'[6]NSR Söndag 2023'!$Q$25</f>
        <v>138.39999999999998</v>
      </c>
      <c r="DQ39" s="4">
        <f>'[6]NSR Söndag 2023'!$R$25</f>
        <v>19</v>
      </c>
      <c r="DR39" s="15"/>
      <c r="DS39" s="15"/>
      <c r="DT39" s="19"/>
      <c r="DU39" s="10">
        <f>(DJ39+DM39+DT39)*$A$3</f>
        <v>6441.1359999999986</v>
      </c>
      <c r="DV39" s="4">
        <f>'[6]NSR Söndag 2023'!$R$25</f>
        <v>19</v>
      </c>
      <c r="DW39" s="17" t="str">
        <f t="shared" si="13"/>
        <v>Anders Zitting</v>
      </c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10"/>
      <c r="EJ39" s="4"/>
      <c r="EK39" s="4"/>
      <c r="EL39" s="4"/>
      <c r="EM39" s="4"/>
      <c r="EN39" s="4"/>
      <c r="EO39" s="4"/>
      <c r="EP39" s="17"/>
      <c r="EQ39" s="17"/>
      <c r="ES39" s="15">
        <f t="shared" si="15"/>
        <v>539.34999999999991</v>
      </c>
      <c r="ET39" s="10">
        <f t="shared" si="43"/>
        <v>25101.348999999995</v>
      </c>
      <c r="EU39" s="12">
        <f t="shared" si="16"/>
        <v>25.101348999999995</v>
      </c>
      <c r="EV39">
        <f t="shared" si="17"/>
        <v>151</v>
      </c>
      <c r="EX39" s="4">
        <v>19</v>
      </c>
      <c r="EY39" s="4">
        <v>27</v>
      </c>
      <c r="EZ39" s="4"/>
      <c r="FA39" s="4">
        <f>DH39</f>
        <v>21</v>
      </c>
      <c r="FB39" s="4"/>
      <c r="FC39" s="4"/>
      <c r="FD39" s="4"/>
      <c r="FE39" s="4">
        <f t="shared" si="22"/>
        <v>29</v>
      </c>
      <c r="FF39" s="4">
        <f t="shared" si="23"/>
        <v>27</v>
      </c>
      <c r="FG39" s="4"/>
      <c r="FH39" s="4"/>
      <c r="FI39" s="4">
        <f>DH39</f>
        <v>21</v>
      </c>
      <c r="FJ39" s="4">
        <f>DV39</f>
        <v>19</v>
      </c>
      <c r="FK39" s="4"/>
      <c r="FL39" s="4"/>
      <c r="FM39" s="4"/>
      <c r="FN39" s="4"/>
      <c r="FO39" s="4">
        <f t="shared" si="28"/>
        <v>151</v>
      </c>
      <c r="FP39" s="4"/>
      <c r="FQ39" s="4">
        <f t="shared" si="30"/>
        <v>151</v>
      </c>
      <c r="FS39" s="10">
        <f t="shared" si="47"/>
        <v>151</v>
      </c>
      <c r="FT39" s="25"/>
      <c r="FU39" s="4"/>
      <c r="FV39" s="4"/>
      <c r="FW39" s="15">
        <f t="shared" si="32"/>
        <v>127.7</v>
      </c>
      <c r="FX39" s="4"/>
      <c r="FY39" s="15"/>
      <c r="GA39" s="15">
        <f>DP39</f>
        <v>138.39999999999998</v>
      </c>
      <c r="GB39" s="15"/>
      <c r="GC39" s="15"/>
      <c r="GD39" s="15"/>
      <c r="GF39" s="4"/>
      <c r="GG39" s="4"/>
      <c r="GH39" s="4"/>
      <c r="GI39" s="4"/>
      <c r="GJ39" s="4">
        <f t="shared" si="36"/>
        <v>133.75</v>
      </c>
      <c r="GK39" s="15"/>
    </row>
    <row r="40" spans="1:193" x14ac:dyDescent="0.25">
      <c r="A40" t="s">
        <v>57</v>
      </c>
      <c r="AA40" t="str">
        <f t="shared" si="7"/>
        <v>Mikael Baggesen</v>
      </c>
      <c r="AO40" s="4" t="str">
        <f t="shared" si="8"/>
        <v>Mikael Baggesen</v>
      </c>
      <c r="AP40" s="15">
        <f>'[3]NSR Classic'!E$25</f>
        <v>72.45</v>
      </c>
      <c r="AQ40" s="4">
        <f>'[3]NSR Classic'!F$25</f>
        <v>13</v>
      </c>
      <c r="AR40" s="4">
        <f>'[3]NSR Classic'!G$25</f>
        <v>61</v>
      </c>
      <c r="AS40" s="15">
        <f>'[3]NSR Classic'!E62</f>
        <v>72.75</v>
      </c>
      <c r="AT40" s="10">
        <f>'[3]NSR Classic'!F62</f>
        <v>15</v>
      </c>
      <c r="AU40" s="10">
        <f>'[3]NSR Classic'!G62</f>
        <v>55</v>
      </c>
      <c r="AV40" s="15">
        <f t="shared" si="9"/>
        <v>145.19999999999999</v>
      </c>
      <c r="AW40" s="17">
        <f>'[3]NSR Classic'!F99</f>
        <v>14</v>
      </c>
      <c r="AX40" s="17">
        <f>'[3]NSR Classic'!G99</f>
        <v>116</v>
      </c>
      <c r="AY40" s="17"/>
      <c r="AZ40" s="17"/>
      <c r="BA40" s="20">
        <f t="shared" si="10"/>
        <v>6757.6079999999993</v>
      </c>
      <c r="BB40" s="17">
        <v>15</v>
      </c>
      <c r="BC40" s="17"/>
      <c r="BE40" s="19">
        <f>'[7]NSR GT3'!E26</f>
        <v>75.75</v>
      </c>
      <c r="BF40" s="10">
        <f>'[7]NSR GT3'!F26</f>
        <v>11</v>
      </c>
      <c r="BG40" s="10">
        <f>'[7]NSR GT3'!G26</f>
        <v>67</v>
      </c>
      <c r="BH40" s="15">
        <f>'[7]NSR GT3'!E63</f>
        <v>76.150000000000006</v>
      </c>
      <c r="BI40" s="4">
        <f>'[7]NSR GT3'!F63</f>
        <v>10</v>
      </c>
      <c r="BJ40" s="4">
        <f>'[7]NSR GT3'!G63</f>
        <v>70</v>
      </c>
      <c r="BK40" s="15">
        <f t="shared" si="40"/>
        <v>151.9</v>
      </c>
      <c r="BL40" s="17">
        <f>'[7]NSR GT3'!$F$100</f>
        <v>10</v>
      </c>
      <c r="BM40" s="15">
        <f t="shared" si="41"/>
        <v>137</v>
      </c>
      <c r="BO40" s="19"/>
      <c r="BP40" s="10">
        <f t="shared" si="42"/>
        <v>7069.4260000000004</v>
      </c>
      <c r="BQ40" s="17">
        <v>10</v>
      </c>
      <c r="BR40" s="4" t="str">
        <f t="shared" si="11"/>
        <v>Mikael Baggesen</v>
      </c>
      <c r="BS40" s="15"/>
      <c r="BT40" s="20"/>
      <c r="BU40" s="4"/>
      <c r="BV40" s="15"/>
      <c r="BW40" s="10"/>
      <c r="BX40" s="10"/>
      <c r="BY40" s="15"/>
      <c r="BZ40" s="4"/>
      <c r="CA40" s="17"/>
      <c r="CB40" s="17"/>
      <c r="CC40" s="17"/>
      <c r="CD40" s="20"/>
      <c r="CE40" s="17"/>
      <c r="CF40" s="17"/>
      <c r="CG40" s="17"/>
      <c r="CH40" s="15"/>
      <c r="CI40" s="10"/>
      <c r="CJ40" s="10"/>
      <c r="CK40" s="15"/>
      <c r="CL40" s="10"/>
      <c r="CM40" s="10"/>
      <c r="CN40" s="15"/>
      <c r="CO40" s="4"/>
      <c r="CP40" s="17"/>
      <c r="CQ40" s="17"/>
      <c r="CR40" s="17"/>
      <c r="CS40" s="20"/>
      <c r="CT40" s="17"/>
      <c r="CU40" s="4" t="str">
        <f t="shared" si="12"/>
        <v>Mikael Baggesen</v>
      </c>
      <c r="CV40" s="15"/>
      <c r="CW40" s="4"/>
      <c r="CX40" s="4"/>
      <c r="CY40" s="4"/>
      <c r="CZ40" s="4"/>
      <c r="DA40" s="4"/>
      <c r="DB40" s="4"/>
      <c r="DC40" s="4"/>
      <c r="DD40" s="17"/>
      <c r="DE40" s="17"/>
      <c r="DF40" s="17"/>
      <c r="DG40" s="10"/>
      <c r="DH40" s="4"/>
      <c r="DI40" s="17"/>
      <c r="DJ40" s="15"/>
      <c r="DK40" s="4"/>
      <c r="DL40" s="15"/>
      <c r="DM40" s="15"/>
      <c r="DN40" s="4"/>
      <c r="DO40" s="15"/>
      <c r="DP40" s="15"/>
      <c r="DQ40" s="4"/>
      <c r="DR40" s="17"/>
      <c r="DS40" s="17"/>
      <c r="DT40" s="17"/>
      <c r="DU40" s="10"/>
      <c r="DV40" s="17"/>
      <c r="DW40" s="17" t="str">
        <f t="shared" si="13"/>
        <v>Mikael Baggesen</v>
      </c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0"/>
      <c r="EJ40" s="17"/>
      <c r="EK40" s="17"/>
      <c r="EL40" s="17"/>
      <c r="EM40" s="17"/>
      <c r="EN40" s="17"/>
      <c r="EO40" s="17"/>
      <c r="EP40" s="17"/>
      <c r="EQ40" s="17"/>
      <c r="ES40" s="15">
        <f t="shared" si="15"/>
        <v>297.10000000000002</v>
      </c>
      <c r="ET40" s="10">
        <f t="shared" si="43"/>
        <v>13827.034000000001</v>
      </c>
      <c r="EU40" s="12">
        <f t="shared" si="16"/>
        <v>13.827034000000001</v>
      </c>
      <c r="EV40">
        <f t="shared" si="17"/>
        <v>253</v>
      </c>
      <c r="EX40" s="4">
        <v>15</v>
      </c>
      <c r="EY40" s="4">
        <v>10</v>
      </c>
      <c r="EZ40" s="4"/>
      <c r="FA40" s="4"/>
      <c r="FB40" s="4"/>
      <c r="FC40" s="4"/>
      <c r="FD40" s="4"/>
      <c r="FE40" s="4">
        <f t="shared" si="22"/>
        <v>15</v>
      </c>
      <c r="FF40" s="4">
        <f t="shared" si="23"/>
        <v>10</v>
      </c>
      <c r="FG40" s="4"/>
      <c r="FH40" s="4"/>
      <c r="FI40" s="4"/>
      <c r="FJ40" s="4"/>
      <c r="FK40" s="4"/>
      <c r="FL40" s="4"/>
      <c r="FM40" s="4"/>
      <c r="FN40" s="4"/>
      <c r="FO40" s="4">
        <f t="shared" si="28"/>
        <v>253</v>
      </c>
      <c r="FP40" s="4"/>
      <c r="FQ40" s="4">
        <f t="shared" si="30"/>
        <v>253</v>
      </c>
      <c r="FS40" s="10">
        <f t="shared" si="47"/>
        <v>253</v>
      </c>
      <c r="FT40" s="25"/>
      <c r="FU40" s="4"/>
      <c r="FV40" s="4"/>
      <c r="FW40" s="15">
        <f t="shared" si="32"/>
        <v>145.19999999999999</v>
      </c>
      <c r="FX40" s="4"/>
      <c r="FY40" s="15"/>
      <c r="GA40" s="15"/>
      <c r="GB40" s="15"/>
      <c r="GC40" s="15"/>
      <c r="GD40" s="15"/>
      <c r="GF40" s="4"/>
      <c r="GG40" s="4"/>
      <c r="GH40" s="4"/>
      <c r="GI40" s="4"/>
      <c r="GJ40" s="4">
        <f t="shared" si="36"/>
        <v>151.9</v>
      </c>
      <c r="GK40" s="15"/>
    </row>
    <row r="41" spans="1:193" x14ac:dyDescent="0.25">
      <c r="A41" t="s">
        <v>58</v>
      </c>
      <c r="AA41" t="str">
        <f t="shared" si="7"/>
        <v>Göran "Hunnaben" Persson</v>
      </c>
      <c r="AO41" s="4" t="str">
        <f t="shared" si="8"/>
        <v>Göran "Hunnaben" Persson</v>
      </c>
      <c r="AP41" s="15">
        <f>'[3]NSR Classic'!E$31</f>
        <v>66.3</v>
      </c>
      <c r="AQ41" s="4">
        <f>'[3]NSR Classic'!F$31</f>
        <v>26</v>
      </c>
      <c r="AR41" s="4">
        <f>'[3]NSR Classic'!G$31</f>
        <v>39</v>
      </c>
      <c r="AS41" s="15">
        <f>'[3]NSR Classic'!E68</f>
        <v>67.3</v>
      </c>
      <c r="AT41" s="10">
        <f>'[3]NSR Classic'!F68</f>
        <v>27</v>
      </c>
      <c r="AU41" s="10">
        <f>'[3]NSR Classic'!G68</f>
        <v>38</v>
      </c>
      <c r="AV41" s="15">
        <f t="shared" si="9"/>
        <v>133.6</v>
      </c>
      <c r="AW41" s="17">
        <f>'[3]NSR Classic'!F105</f>
        <v>27</v>
      </c>
      <c r="AX41" s="17">
        <f>'[3]NSR Classic'!G105</f>
        <v>77</v>
      </c>
      <c r="AY41" s="17"/>
      <c r="AZ41" s="17"/>
      <c r="BA41" s="20">
        <f t="shared" si="10"/>
        <v>6217.7439999999997</v>
      </c>
      <c r="BB41" s="17">
        <v>27</v>
      </c>
      <c r="BC41" s="17"/>
      <c r="BE41" s="19"/>
      <c r="BF41" s="10"/>
      <c r="BG41" s="10"/>
      <c r="BH41" s="15"/>
      <c r="BK41" s="15"/>
      <c r="BL41" s="17"/>
      <c r="BM41" s="15"/>
      <c r="BO41" s="19"/>
      <c r="BP41" s="10"/>
      <c r="BQ41" s="17"/>
      <c r="BR41" s="4" t="str">
        <f t="shared" si="11"/>
        <v>Göran "Hunnaben" Persson</v>
      </c>
      <c r="BS41" s="15"/>
      <c r="BT41" s="20"/>
      <c r="BU41" s="4"/>
      <c r="BV41" s="15"/>
      <c r="BW41" s="10"/>
      <c r="BX41" s="10"/>
      <c r="BY41" s="15"/>
      <c r="BZ41" s="4"/>
      <c r="CA41" s="17"/>
      <c r="CB41" s="17"/>
      <c r="CC41" s="17"/>
      <c r="CD41" s="20"/>
      <c r="CE41" s="17"/>
      <c r="CF41" s="17"/>
      <c r="CG41" s="17"/>
      <c r="CH41" s="15"/>
      <c r="CI41" s="10"/>
      <c r="CJ41" s="10"/>
      <c r="CK41" s="15"/>
      <c r="CL41" s="10"/>
      <c r="CM41" s="10"/>
      <c r="CN41" s="15"/>
      <c r="CO41" s="4"/>
      <c r="CP41" s="17"/>
      <c r="CQ41" s="17"/>
      <c r="CR41" s="17"/>
      <c r="CS41" s="20"/>
      <c r="CT41" s="17"/>
      <c r="CU41" s="4" t="str">
        <f t="shared" si="12"/>
        <v>Göran "Hunnaben" Persson</v>
      </c>
      <c r="CV41" s="15"/>
      <c r="CW41" s="4"/>
      <c r="CX41" s="4"/>
      <c r="CY41" s="4"/>
      <c r="CZ41" s="4"/>
      <c r="DA41" s="4"/>
      <c r="DB41" s="4"/>
      <c r="DC41" s="4"/>
      <c r="DD41" s="17"/>
      <c r="DE41" s="17"/>
      <c r="DF41" s="17"/>
      <c r="DG41" s="10"/>
      <c r="DH41" s="4"/>
      <c r="DI41" s="17"/>
      <c r="DJ41" s="15"/>
      <c r="DK41" s="4"/>
      <c r="DL41" s="15"/>
      <c r="DM41" s="15"/>
      <c r="DN41" s="4"/>
      <c r="DO41" s="15"/>
      <c r="DP41" s="15"/>
      <c r="DQ41" s="4"/>
      <c r="DR41" s="17"/>
      <c r="DS41" s="17"/>
      <c r="DT41" s="17"/>
      <c r="DU41" s="10"/>
      <c r="DV41" s="17"/>
      <c r="DW41" s="17" t="str">
        <f t="shared" si="13"/>
        <v>Göran "Hunnaben" Persson</v>
      </c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0"/>
      <c r="EJ41" s="17"/>
      <c r="EK41" s="17"/>
      <c r="EL41" s="17"/>
      <c r="EM41" s="17"/>
      <c r="EN41" s="17"/>
      <c r="EO41" s="17"/>
      <c r="EP41" s="17"/>
      <c r="EQ41" s="17"/>
      <c r="ES41" s="15">
        <f t="shared" si="15"/>
        <v>133.6</v>
      </c>
      <c r="ET41" s="10">
        <f t="shared" si="43"/>
        <v>6217.7439999999997</v>
      </c>
      <c r="EU41" s="12">
        <f t="shared" si="16"/>
        <v>6.2177439999999997</v>
      </c>
      <c r="EV41">
        <f t="shared" si="17"/>
        <v>77</v>
      </c>
      <c r="EX41" s="4">
        <v>27</v>
      </c>
      <c r="EY41" s="4"/>
      <c r="EZ41" s="4"/>
      <c r="FA41" s="4"/>
      <c r="FB41" s="4"/>
      <c r="FC41" s="4"/>
      <c r="FD41" s="4"/>
      <c r="FE41" s="4">
        <f t="shared" si="22"/>
        <v>27</v>
      </c>
      <c r="FF41" s="4"/>
      <c r="FG41" s="4"/>
      <c r="FH41" s="4"/>
      <c r="FI41" s="4"/>
      <c r="FJ41" s="4"/>
      <c r="FK41" s="4"/>
      <c r="FL41" s="4"/>
      <c r="FM41" s="4"/>
      <c r="FN41" s="4"/>
      <c r="FO41" s="4">
        <f t="shared" si="28"/>
        <v>77</v>
      </c>
      <c r="FP41" s="4"/>
      <c r="FQ41" s="4">
        <f t="shared" si="30"/>
        <v>77</v>
      </c>
      <c r="FS41" s="10">
        <f t="shared" si="47"/>
        <v>77</v>
      </c>
      <c r="FT41" s="25"/>
      <c r="FU41" s="4"/>
      <c r="FV41" s="4"/>
      <c r="FW41" s="15">
        <f t="shared" si="32"/>
        <v>133.6</v>
      </c>
      <c r="FX41" s="4"/>
      <c r="FY41" s="15"/>
      <c r="GA41" s="15"/>
      <c r="GB41" s="15"/>
      <c r="GC41" s="15"/>
      <c r="GD41" s="15"/>
      <c r="GF41" s="4"/>
      <c r="GG41" s="4"/>
      <c r="GH41" s="4"/>
      <c r="GI41" s="4"/>
      <c r="GJ41" s="4"/>
      <c r="GK41" s="15"/>
    </row>
    <row r="42" spans="1:193" x14ac:dyDescent="0.25">
      <c r="A42" t="s">
        <v>59</v>
      </c>
      <c r="AA42" t="str">
        <f t="shared" si="7"/>
        <v>Bo Sörliden</v>
      </c>
      <c r="AO42" s="4" t="str">
        <f t="shared" si="8"/>
        <v>Bo Sörliden</v>
      </c>
      <c r="AP42" s="15">
        <f>'[3]NSR Classic'!E$32</f>
        <v>62.35</v>
      </c>
      <c r="AQ42" s="4">
        <f>'[3]NSR Classic'!F$32</f>
        <v>29</v>
      </c>
      <c r="AR42" s="4">
        <f>'[3]NSR Classic'!G$32</f>
        <v>36</v>
      </c>
      <c r="AS42" s="15">
        <f>'[3]NSR Classic'!E69</f>
        <v>65.45</v>
      </c>
      <c r="AT42" s="10">
        <f>'[3]NSR Classic'!F69</f>
        <v>28</v>
      </c>
      <c r="AU42" s="10">
        <f>'[3]NSR Classic'!G69</f>
        <v>37</v>
      </c>
      <c r="AV42" s="15">
        <f t="shared" si="9"/>
        <v>127.80000000000001</v>
      </c>
      <c r="AW42" s="17">
        <f>'[3]NSR Classic'!F106</f>
        <v>28</v>
      </c>
      <c r="AX42" s="17">
        <f>'[3]NSR Classic'!G106</f>
        <v>73</v>
      </c>
      <c r="AY42" s="17"/>
      <c r="AZ42" s="17"/>
      <c r="BA42" s="20">
        <f t="shared" si="10"/>
        <v>5947.8120000000008</v>
      </c>
      <c r="BB42" s="17">
        <v>28</v>
      </c>
      <c r="BC42" s="17"/>
      <c r="BE42" s="19"/>
      <c r="BF42" s="10"/>
      <c r="BG42" s="10"/>
      <c r="BH42" s="15"/>
      <c r="BK42" s="15"/>
      <c r="BL42" s="17"/>
      <c r="BM42" s="15"/>
      <c r="BO42" s="19"/>
      <c r="BP42" s="10"/>
      <c r="BQ42" s="17"/>
      <c r="BR42" s="4" t="str">
        <f t="shared" si="11"/>
        <v>Bo Sörliden</v>
      </c>
      <c r="BS42" s="15"/>
      <c r="BT42" s="20"/>
      <c r="BU42" s="4"/>
      <c r="BV42" s="15"/>
      <c r="BW42" s="10"/>
      <c r="BX42" s="10"/>
      <c r="BY42" s="15"/>
      <c r="BZ42" s="4"/>
      <c r="CA42" s="17"/>
      <c r="CB42" s="17"/>
      <c r="CC42" s="17"/>
      <c r="CD42" s="20"/>
      <c r="CE42" s="17"/>
      <c r="CF42" s="17"/>
      <c r="CG42" s="17"/>
      <c r="CH42" s="15"/>
      <c r="CI42" s="10"/>
      <c r="CJ42" s="10"/>
      <c r="CK42" s="15"/>
      <c r="CL42" s="10"/>
      <c r="CM42" s="10"/>
      <c r="CN42" s="15"/>
      <c r="CO42" s="4"/>
      <c r="CP42" s="17"/>
      <c r="CQ42" s="17"/>
      <c r="CR42" s="17"/>
      <c r="CS42" s="20"/>
      <c r="CT42" s="17"/>
      <c r="CU42" s="4" t="str">
        <f t="shared" si="12"/>
        <v>Bo Sörliden</v>
      </c>
      <c r="CV42" s="15">
        <f>'[6]NSR Lördag 2023'!$C$24</f>
        <v>49.5</v>
      </c>
      <c r="CW42" s="4">
        <f>'[6]NSR Lördag 2023'!$D$24</f>
        <v>24</v>
      </c>
      <c r="CX42" s="4"/>
      <c r="CY42" s="4">
        <f>'[6]NSR Lördag 2023'!$J$24</f>
        <v>74.849999999999994</v>
      </c>
      <c r="CZ42" s="4">
        <f>'[6]NSR Lördag 2023'!$K$24</f>
        <v>16</v>
      </c>
      <c r="DA42" s="4"/>
      <c r="DB42" s="4">
        <f>'[6]NSR Lördag 2023'!$Q$24</f>
        <v>124.35</v>
      </c>
      <c r="DC42" s="4">
        <f>'[6]NSR Lördag 2023'!$R$24</f>
        <v>24</v>
      </c>
      <c r="DD42" s="17"/>
      <c r="DE42" s="17"/>
      <c r="DF42" s="17"/>
      <c r="DG42" s="10">
        <f>(CV42+CY42+DF42)*$A$3</f>
        <v>5787.2489999999998</v>
      </c>
      <c r="DH42" s="4">
        <f>DC42</f>
        <v>24</v>
      </c>
      <c r="DI42" s="17"/>
      <c r="DJ42" s="15">
        <f>'[6]NSR Söndag 2023'!$C$24</f>
        <v>70.989999999999995</v>
      </c>
      <c r="DK42" s="4">
        <f>'[6]NSR Söndag 2023'!$D$24</f>
        <v>16</v>
      </c>
      <c r="DL42" s="15"/>
      <c r="DM42" s="15">
        <f>'[6]NSR Söndag 2023'!$J$24</f>
        <v>70.8</v>
      </c>
      <c r="DN42" s="4">
        <f>'[6]NSR Söndag 2023'!$K$24</f>
        <v>15</v>
      </c>
      <c r="DO42" s="15"/>
      <c r="DP42" s="15">
        <f>'[6]NSR Söndag 2023'!$Q$24</f>
        <v>141.79</v>
      </c>
      <c r="DQ42" s="4">
        <f>'[6]NSR Söndag 2023'!$R$24</f>
        <v>14</v>
      </c>
      <c r="DR42" s="17"/>
      <c r="DS42" s="17"/>
      <c r="DT42" s="17"/>
      <c r="DU42" s="10">
        <f>(DJ42+DM42+DT42)*$A$3</f>
        <v>6598.9065999999993</v>
      </c>
      <c r="DV42" s="17">
        <f>'[6]NSR Söndag 2023'!$R$24</f>
        <v>14</v>
      </c>
      <c r="DW42" s="17" t="str">
        <f t="shared" si="13"/>
        <v>Bo Sörliden</v>
      </c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0"/>
      <c r="EJ42" s="17"/>
      <c r="EK42" s="17"/>
      <c r="EL42" s="17"/>
      <c r="EM42" s="17"/>
      <c r="EN42" s="17"/>
      <c r="EO42" s="17"/>
      <c r="EP42" s="17"/>
      <c r="EQ42" s="17"/>
      <c r="ES42" s="15">
        <f t="shared" si="15"/>
        <v>393.94</v>
      </c>
      <c r="ET42" s="10">
        <f t="shared" si="43"/>
        <v>18333.9676</v>
      </c>
      <c r="EU42" s="12">
        <f t="shared" si="16"/>
        <v>18.333967600000001</v>
      </c>
      <c r="EV42">
        <f t="shared" si="17"/>
        <v>73</v>
      </c>
      <c r="EX42" s="4">
        <v>14</v>
      </c>
      <c r="EY42" s="4"/>
      <c r="EZ42" s="4"/>
      <c r="FA42" s="4">
        <f>DH42</f>
        <v>24</v>
      </c>
      <c r="FB42" s="4"/>
      <c r="FC42" s="4"/>
      <c r="FD42" s="4"/>
      <c r="FE42" s="4">
        <f t="shared" si="22"/>
        <v>28</v>
      </c>
      <c r="FF42" s="4"/>
      <c r="FG42" s="4"/>
      <c r="FH42" s="4"/>
      <c r="FI42" s="4">
        <f>DH42</f>
        <v>24</v>
      </c>
      <c r="FJ42" s="4">
        <f>DV42</f>
        <v>14</v>
      </c>
      <c r="FK42" s="4"/>
      <c r="FL42" s="4"/>
      <c r="FM42" s="4"/>
      <c r="FN42" s="4"/>
      <c r="FO42" s="4">
        <f t="shared" si="28"/>
        <v>73</v>
      </c>
      <c r="FP42" s="4"/>
      <c r="FQ42" s="4">
        <f t="shared" si="30"/>
        <v>73</v>
      </c>
      <c r="FS42" s="10">
        <f t="shared" si="47"/>
        <v>73</v>
      </c>
      <c r="FT42" s="25"/>
      <c r="FU42" s="4"/>
      <c r="FV42" s="4"/>
      <c r="FW42" s="15">
        <f t="shared" si="32"/>
        <v>127.80000000000001</v>
      </c>
      <c r="FX42" s="4"/>
      <c r="FY42" s="15"/>
      <c r="GA42" s="15">
        <f>DP42</f>
        <v>141.79</v>
      </c>
      <c r="GB42" s="15"/>
      <c r="GC42" s="15"/>
      <c r="GD42" s="15"/>
      <c r="GF42" s="4"/>
      <c r="GG42" s="4"/>
      <c r="GH42" s="4"/>
      <c r="GI42" s="4"/>
      <c r="GJ42" s="4"/>
      <c r="GK42" s="15"/>
    </row>
    <row r="43" spans="1:193" x14ac:dyDescent="0.25">
      <c r="A43" t="s">
        <v>60</v>
      </c>
      <c r="AA43" t="str">
        <f t="shared" si="7"/>
        <v>Linus Oscarsson</v>
      </c>
      <c r="AO43" s="4" t="str">
        <f t="shared" si="8"/>
        <v>Linus Oscarsson</v>
      </c>
      <c r="AP43" s="15">
        <f>'[3]NSR Classic'!E$34</f>
        <v>72.150000000000006</v>
      </c>
      <c r="AQ43" s="4">
        <f>'[3]NSR Classic'!F$34</f>
        <v>14</v>
      </c>
      <c r="AR43" s="4">
        <f>'[3]NSR Classic'!G$34</f>
        <v>58</v>
      </c>
      <c r="AS43" s="15">
        <f>'[3]NSR Classic'!E71</f>
        <v>72.95</v>
      </c>
      <c r="AT43" s="10">
        <f>'[3]NSR Classic'!F71</f>
        <v>12</v>
      </c>
      <c r="AU43" s="10">
        <f>'[3]NSR Classic'!G71</f>
        <v>64</v>
      </c>
      <c r="AV43" s="15">
        <f t="shared" si="9"/>
        <v>145.10000000000002</v>
      </c>
      <c r="AW43" s="17">
        <f>'[3]NSR Classic'!F108</f>
        <v>12</v>
      </c>
      <c r="AX43" s="17">
        <f>'[3]NSR Classic'!G108</f>
        <v>122</v>
      </c>
      <c r="AY43" s="17"/>
      <c r="AZ43" s="17"/>
      <c r="BA43" s="20">
        <f t="shared" si="10"/>
        <v>6752.9540000000006</v>
      </c>
      <c r="BB43" s="17">
        <v>12</v>
      </c>
      <c r="BC43" s="17"/>
      <c r="BE43" s="19">
        <f>'[7]NSR GT3'!E31</f>
        <v>76.099999999999994</v>
      </c>
      <c r="BF43" s="10">
        <f>'[7]NSR GT3'!F31</f>
        <v>10</v>
      </c>
      <c r="BG43" s="10">
        <f>'[7]NSR GT3'!G31</f>
        <v>70</v>
      </c>
      <c r="BH43" s="15">
        <f>'[7]NSR GT3'!E68</f>
        <v>65.45</v>
      </c>
      <c r="BI43" s="4">
        <f>'[7]NSR GT3'!F68</f>
        <v>26</v>
      </c>
      <c r="BJ43" s="4">
        <f>'[7]NSR GT3'!G68</f>
        <v>39</v>
      </c>
      <c r="BK43" s="15">
        <f t="shared" si="40"/>
        <v>141.55000000000001</v>
      </c>
      <c r="BL43" s="17">
        <f>'[7]NSR GT3'!$F$105</f>
        <v>16</v>
      </c>
      <c r="BM43" s="15">
        <f t="shared" si="41"/>
        <v>109</v>
      </c>
      <c r="BO43" s="19"/>
      <c r="BP43" s="10">
        <f t="shared" si="42"/>
        <v>6587.7370000000001</v>
      </c>
      <c r="BQ43" s="17">
        <v>16</v>
      </c>
      <c r="BR43" s="4" t="str">
        <f t="shared" si="11"/>
        <v>Linus Oscarsson</v>
      </c>
      <c r="BS43" s="15">
        <f>'[4]NSR F1'!$E$7</f>
        <v>72.3</v>
      </c>
      <c r="BT43" s="20">
        <f>'[4]NSR F1'!$F$7</f>
        <v>16</v>
      </c>
      <c r="BU43" s="15">
        <f>'[4]NSR F1'!$G$7</f>
        <v>53</v>
      </c>
      <c r="BV43" s="15">
        <f>'[4]NSR F1'!$E$44</f>
        <v>78.849999999999994</v>
      </c>
      <c r="BW43" s="10">
        <f>'[4]NSR F1'!$F$44</f>
        <v>5</v>
      </c>
      <c r="BX43" s="15">
        <f>'[4]NSR F1'!$G$44</f>
        <v>150</v>
      </c>
      <c r="BY43" s="15">
        <f>BS43+BV43</f>
        <v>151.14999999999998</v>
      </c>
      <c r="BZ43" s="4">
        <f>'[4]NSR F1'!$F$44</f>
        <v>5</v>
      </c>
      <c r="CA43" s="4">
        <f>'[4]NSR F1'!$G$81</f>
        <v>203</v>
      </c>
      <c r="CB43" s="17"/>
      <c r="CC43" s="17"/>
      <c r="CD43" s="20">
        <f>(BS43+BV43+CC43)*$A$3</f>
        <v>7034.5209999999988</v>
      </c>
      <c r="CE43" s="17">
        <v>8</v>
      </c>
      <c r="CF43" s="17"/>
      <c r="CG43" s="17"/>
      <c r="CH43" s="15">
        <f>'[4]NSR Classic'!$E$7</f>
        <v>76.900000000000006</v>
      </c>
      <c r="CI43" s="10">
        <f>'[4]NSR Classic'!$F$7</f>
        <v>5</v>
      </c>
      <c r="CJ43" s="10">
        <f>'[4]NSR Classic'!$G$7</f>
        <v>150</v>
      </c>
      <c r="CK43" s="15">
        <f>'[4]NSR Classic'!$E$44</f>
        <v>77.150000000000006</v>
      </c>
      <c r="CL43" s="10">
        <f>'[4]NSR Classic'!$F$44</f>
        <v>5</v>
      </c>
      <c r="CM43" s="10">
        <f>'[4]NSR Classic'!$G$44</f>
        <v>150</v>
      </c>
      <c r="CN43" s="15">
        <f>CH43+CK43</f>
        <v>154.05000000000001</v>
      </c>
      <c r="CO43" s="4">
        <f>'[5]NSR Classic'!$F$81</f>
        <v>5</v>
      </c>
      <c r="CP43" s="4">
        <f>'[5]NSR Classic'!$G$81</f>
        <v>300</v>
      </c>
      <c r="CQ43" s="17"/>
      <c r="CR43" s="17"/>
      <c r="CS43" s="20">
        <f>(CH43+CK43+CR43)*$A$3</f>
        <v>7169.4870000000001</v>
      </c>
      <c r="CT43" s="17">
        <v>5</v>
      </c>
      <c r="CU43" s="4" t="str">
        <f t="shared" si="12"/>
        <v>Linus Oscarsson</v>
      </c>
      <c r="CV43" s="15">
        <f>'[6]NSR Lördag 2023'!$C$5</f>
        <v>82.65</v>
      </c>
      <c r="CW43" s="4">
        <f>'[6]NSR Lördag 2023'!$D$5</f>
        <v>3</v>
      </c>
      <c r="CX43" s="4"/>
      <c r="CY43" s="4">
        <f>'[6]NSR Lördag 2023'!$J$5</f>
        <v>81.849999999999994</v>
      </c>
      <c r="CZ43" s="4">
        <f>'[6]NSR Lördag 2023'!$K$5</f>
        <v>5</v>
      </c>
      <c r="DA43" s="4"/>
      <c r="DB43" s="4">
        <f>'[6]NSR Lördag 2023'!$Q$5</f>
        <v>164.5</v>
      </c>
      <c r="DC43" s="4">
        <f>'[6]NSR Lördag 2023'!$R$5</f>
        <v>5</v>
      </c>
      <c r="DD43" s="4"/>
      <c r="DE43" s="17"/>
      <c r="DF43" s="17"/>
      <c r="DG43" s="10">
        <f>(CV43+CY43+DF43)*$A$3</f>
        <v>7655.83</v>
      </c>
      <c r="DH43" s="4">
        <f>DC43</f>
        <v>5</v>
      </c>
      <c r="DI43" s="17"/>
      <c r="DJ43" s="15">
        <f>'[6]NSR Söndag 2023'!$C$5</f>
        <v>74.989999999999995</v>
      </c>
      <c r="DK43" s="4">
        <f>'[6]NSR Söndag 2023'!$D$5</f>
        <v>8</v>
      </c>
      <c r="DL43" s="15"/>
      <c r="DM43" s="15">
        <f>'[6]NSR Söndag 2023'!$J$5</f>
        <v>75.8</v>
      </c>
      <c r="DN43" s="4">
        <f>'[6]NSR Söndag 2023'!$K$5</f>
        <v>8</v>
      </c>
      <c r="DO43" s="15"/>
      <c r="DP43" s="15">
        <f>'[6]NSR Söndag 2023'!$Q$5</f>
        <v>150.79</v>
      </c>
      <c r="DQ43" s="4">
        <f>'[6]NSR Söndag 2023'!$R$5</f>
        <v>9</v>
      </c>
      <c r="DR43" s="4"/>
      <c r="DS43" s="17"/>
      <c r="DT43" s="17"/>
      <c r="DU43" s="10">
        <f>(DJ43+DM43+DT43)*$A$3</f>
        <v>7017.7665999999999</v>
      </c>
      <c r="DV43" s="17">
        <f>'[6]NSR Söndag 2023'!$R$5</f>
        <v>9</v>
      </c>
      <c r="DW43" s="17" t="str">
        <f t="shared" si="13"/>
        <v>Linus Oscarsson</v>
      </c>
      <c r="DX43" s="17">
        <f>'[8]NSR Lördag 2023'!$C$10</f>
        <v>71.849999999999994</v>
      </c>
      <c r="DY43" s="17">
        <f>'[8]NSR Lördag 2023'!$D$10</f>
        <v>13</v>
      </c>
      <c r="DZ43" s="17"/>
      <c r="EA43" s="17">
        <f>'[8]NSR Lördag 2023'!$J$10</f>
        <v>76.150000000000006</v>
      </c>
      <c r="EB43" s="17">
        <f>'[8]NSR Lördag 2023'!$K$10</f>
        <v>6</v>
      </c>
      <c r="EC43" s="17"/>
      <c r="ED43" s="17">
        <f>'[8]NSR Lördag 2023'!$Q$10</f>
        <v>148</v>
      </c>
      <c r="EE43" s="17">
        <f>'[8]NSR Lördag 2023'!$R$10</f>
        <v>11</v>
      </c>
      <c r="EF43" s="17"/>
      <c r="EG43" s="17"/>
      <c r="EH43" s="17"/>
      <c r="EI43" s="10">
        <f t="shared" si="14"/>
        <v>6887.92</v>
      </c>
      <c r="EJ43" s="17">
        <f>'[8]NSR Lördag 2023'!$R$10</f>
        <v>11</v>
      </c>
      <c r="EK43" s="17"/>
      <c r="EL43" s="17"/>
      <c r="EM43" s="17"/>
      <c r="EN43" s="17"/>
      <c r="EO43" s="17"/>
      <c r="EP43" s="17"/>
      <c r="EQ43" s="17"/>
      <c r="ES43" s="15">
        <f t="shared" si="15"/>
        <v>1055.1400000000001</v>
      </c>
      <c r="ET43" s="10">
        <f t="shared" si="43"/>
        <v>49106.215600000003</v>
      </c>
      <c r="EU43" s="12">
        <f t="shared" si="16"/>
        <v>49.106215600000006</v>
      </c>
      <c r="EV43">
        <f t="shared" si="17"/>
        <v>734</v>
      </c>
      <c r="EX43" s="4">
        <v>5</v>
      </c>
      <c r="EY43" s="4">
        <v>16</v>
      </c>
      <c r="EZ43" s="4">
        <f t="shared" si="18"/>
        <v>8</v>
      </c>
      <c r="FA43" s="4">
        <f>DH43</f>
        <v>5</v>
      </c>
      <c r="FB43" s="4"/>
      <c r="FC43" s="4"/>
      <c r="FD43" s="4"/>
      <c r="FE43" s="4">
        <f t="shared" si="22"/>
        <v>12</v>
      </c>
      <c r="FF43" s="4">
        <f t="shared" si="23"/>
        <v>16</v>
      </c>
      <c r="FG43" s="4">
        <f t="shared" si="24"/>
        <v>8</v>
      </c>
      <c r="FH43" s="4">
        <f t="shared" si="25"/>
        <v>5</v>
      </c>
      <c r="FI43" s="4">
        <f>DH43</f>
        <v>5</v>
      </c>
      <c r="FJ43" s="4">
        <f>DV43</f>
        <v>9</v>
      </c>
      <c r="FK43" s="4">
        <f>EJ43</f>
        <v>11</v>
      </c>
      <c r="FL43" s="4"/>
      <c r="FM43" s="4"/>
      <c r="FN43" s="4"/>
      <c r="FO43" s="4">
        <f t="shared" si="28"/>
        <v>231</v>
      </c>
      <c r="FP43" s="4">
        <f t="shared" si="29"/>
        <v>503</v>
      </c>
      <c r="FQ43" s="4">
        <f t="shared" si="30"/>
        <v>231</v>
      </c>
      <c r="FS43" s="10">
        <f t="shared" si="47"/>
        <v>734</v>
      </c>
      <c r="FT43" s="25"/>
      <c r="FU43" s="4"/>
      <c r="FV43" s="4"/>
      <c r="FW43" s="15">
        <f t="shared" si="32"/>
        <v>145.10000000000002</v>
      </c>
      <c r="FX43" s="4"/>
      <c r="FY43" s="15">
        <f t="shared" si="33"/>
        <v>154.05000000000001</v>
      </c>
      <c r="GA43" s="15">
        <f>DP43</f>
        <v>150.79</v>
      </c>
      <c r="GB43" s="15"/>
      <c r="GC43" s="15">
        <f t="shared" si="44"/>
        <v>148</v>
      </c>
      <c r="GD43" s="15">
        <f t="shared" si="45"/>
        <v>0</v>
      </c>
      <c r="GF43" s="4"/>
      <c r="GG43" s="4"/>
      <c r="GH43" s="4"/>
      <c r="GI43" s="4"/>
      <c r="GJ43" s="4">
        <f t="shared" si="36"/>
        <v>141.55000000000001</v>
      </c>
      <c r="GK43" s="15"/>
    </row>
    <row r="44" spans="1:193" x14ac:dyDescent="0.25">
      <c r="A44" t="s">
        <v>61</v>
      </c>
      <c r="AA44" t="str">
        <f t="shared" si="7"/>
        <v>Robert Johansson</v>
      </c>
      <c r="AO44" s="4" t="str">
        <f t="shared" si="8"/>
        <v>Robert Johansson</v>
      </c>
      <c r="AP44" s="15">
        <f>'[3]NSR Classic'!E$35</f>
        <v>58.35</v>
      </c>
      <c r="AQ44" s="4">
        <f>'[3]NSR Classic'!F$35</f>
        <v>31</v>
      </c>
      <c r="AR44" s="4">
        <f>'[3]NSR Classic'!G$35</f>
        <v>34</v>
      </c>
      <c r="AS44" s="15">
        <f>'[3]NSR Classic'!E72</f>
        <v>59.45</v>
      </c>
      <c r="AT44" s="10">
        <f>'[3]NSR Classic'!F72</f>
        <v>31</v>
      </c>
      <c r="AU44" s="10">
        <f>'[3]NSR Classic'!G72</f>
        <v>34</v>
      </c>
      <c r="AV44" s="15">
        <f t="shared" si="9"/>
        <v>117.80000000000001</v>
      </c>
      <c r="AW44" s="17">
        <f>'[3]NSR Classic'!F109</f>
        <v>31</v>
      </c>
      <c r="AX44" s="17">
        <f>'[3]NSR Classic'!G109</f>
        <v>68</v>
      </c>
      <c r="AY44" s="17"/>
      <c r="AZ44" s="17"/>
      <c r="BA44" s="20">
        <f t="shared" si="10"/>
        <v>5482.4120000000003</v>
      </c>
      <c r="BB44" s="17">
        <v>31</v>
      </c>
      <c r="BC44" s="17"/>
      <c r="BE44" s="19">
        <f>'[7]NSR GT3'!E32</f>
        <v>58.3</v>
      </c>
      <c r="BF44" s="10">
        <f>'[7]NSR GT3'!F32</f>
        <v>29</v>
      </c>
      <c r="BG44" s="10">
        <f>'[7]NSR GT3'!G32</f>
        <v>36</v>
      </c>
      <c r="BH44" s="15">
        <f>'[7]NSR GT3'!E69</f>
        <v>58.53</v>
      </c>
      <c r="BI44" s="4">
        <f>'[7]NSR GT3'!F69</f>
        <v>30</v>
      </c>
      <c r="BJ44" s="4">
        <f>'[7]NSR GT3'!G69</f>
        <v>35</v>
      </c>
      <c r="BK44" s="15">
        <f t="shared" si="40"/>
        <v>116.83</v>
      </c>
      <c r="BL44" s="17">
        <f>'[7]NSR GT3'!$F$106</f>
        <v>29</v>
      </c>
      <c r="BM44" s="15">
        <f t="shared" si="41"/>
        <v>71</v>
      </c>
      <c r="BO44" s="19"/>
      <c r="BP44" s="10">
        <f t="shared" si="42"/>
        <v>5437.2681999999995</v>
      </c>
      <c r="BQ44" s="17">
        <v>29</v>
      </c>
      <c r="BR44" s="4" t="str">
        <f t="shared" si="11"/>
        <v>Robert Johansson</v>
      </c>
      <c r="BS44" s="15"/>
      <c r="BT44" s="20"/>
      <c r="BU44" s="4"/>
      <c r="BV44" s="15"/>
      <c r="BW44" s="10"/>
      <c r="BX44" s="10"/>
      <c r="BY44" s="15"/>
      <c r="BZ44" s="4"/>
      <c r="CA44" s="17"/>
      <c r="CB44" s="17"/>
      <c r="CC44" s="17"/>
      <c r="CD44" s="20"/>
      <c r="CE44" s="17"/>
      <c r="CF44" s="17"/>
      <c r="CG44" s="17"/>
      <c r="CH44" s="15"/>
      <c r="CI44" s="10"/>
      <c r="CJ44" s="10"/>
      <c r="CK44" s="15"/>
      <c r="CL44" s="10"/>
      <c r="CM44" s="10"/>
      <c r="CN44" s="15"/>
      <c r="CO44" s="4"/>
      <c r="CP44" s="17"/>
      <c r="CQ44" s="17"/>
      <c r="CR44" s="17"/>
      <c r="CS44" s="20"/>
      <c r="CT44" s="17"/>
      <c r="CU44" s="4" t="str">
        <f t="shared" si="12"/>
        <v>Robert Johansson</v>
      </c>
      <c r="CV44" s="15"/>
      <c r="CW44" s="4"/>
      <c r="CX44" s="4"/>
      <c r="CY44" s="4"/>
      <c r="CZ44" s="4"/>
      <c r="DA44" s="4"/>
      <c r="DB44" s="4"/>
      <c r="DC44" s="4"/>
      <c r="DD44" s="17"/>
      <c r="DE44" s="17"/>
      <c r="DF44" s="17"/>
      <c r="DG44" s="10"/>
      <c r="DH44" s="4"/>
      <c r="DI44" s="17"/>
      <c r="DJ44" s="15"/>
      <c r="DK44" s="4"/>
      <c r="DL44" s="15"/>
      <c r="DM44" s="15"/>
      <c r="DN44" s="4"/>
      <c r="DO44" s="15"/>
      <c r="DP44" s="15"/>
      <c r="DQ44" s="4"/>
      <c r="DR44" s="17"/>
      <c r="DS44" s="17"/>
      <c r="DT44" s="17"/>
      <c r="DU44" s="10"/>
      <c r="DV44" s="17"/>
      <c r="DW44" s="17" t="str">
        <f t="shared" si="13"/>
        <v>Robert Johansson</v>
      </c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0"/>
      <c r="EJ44" s="17"/>
      <c r="EK44" s="17"/>
      <c r="EL44" s="17"/>
      <c r="EM44" s="17"/>
      <c r="EN44" s="17"/>
      <c r="EO44" s="17"/>
      <c r="EP44" s="17"/>
      <c r="EQ44" s="17"/>
      <c r="ES44" s="15">
        <f t="shared" si="15"/>
        <v>234.63</v>
      </c>
      <c r="ET44" s="10">
        <f t="shared" si="43"/>
        <v>10919.680199999999</v>
      </c>
      <c r="EU44" s="12">
        <f t="shared" si="16"/>
        <v>10.919680199999998</v>
      </c>
      <c r="EV44">
        <f t="shared" si="17"/>
        <v>139</v>
      </c>
      <c r="EX44" s="4">
        <v>31</v>
      </c>
      <c r="EY44" s="4">
        <v>29</v>
      </c>
      <c r="EZ44" s="4"/>
      <c r="FA44" s="4"/>
      <c r="FB44" s="4"/>
      <c r="FC44" s="4"/>
      <c r="FD44" s="4"/>
      <c r="FE44" s="4">
        <f t="shared" si="22"/>
        <v>31</v>
      </c>
      <c r="FF44" s="4">
        <f t="shared" si="23"/>
        <v>29</v>
      </c>
      <c r="FG44" s="4"/>
      <c r="FH44" s="4"/>
      <c r="FI44" s="4"/>
      <c r="FJ44" s="4"/>
      <c r="FK44" s="4"/>
      <c r="FL44" s="4"/>
      <c r="FM44" s="4"/>
      <c r="FN44" s="4"/>
      <c r="FO44" s="4">
        <f t="shared" si="28"/>
        <v>139</v>
      </c>
      <c r="FP44" s="4"/>
      <c r="FQ44" s="4">
        <f t="shared" si="30"/>
        <v>139</v>
      </c>
      <c r="FS44" s="10">
        <f t="shared" si="47"/>
        <v>139</v>
      </c>
      <c r="FT44" s="25"/>
      <c r="FU44" s="4"/>
      <c r="FV44" s="4"/>
      <c r="FW44" s="15">
        <f t="shared" si="32"/>
        <v>117.80000000000001</v>
      </c>
      <c r="FX44" s="4"/>
      <c r="FY44" s="15"/>
      <c r="GA44" s="15"/>
      <c r="GB44" s="15"/>
      <c r="GC44" s="15"/>
      <c r="GD44" s="15"/>
      <c r="GF44" s="4"/>
      <c r="GG44" s="4"/>
      <c r="GH44" s="4"/>
      <c r="GI44" s="4"/>
      <c r="GJ44" s="4">
        <f t="shared" si="36"/>
        <v>116.83</v>
      </c>
      <c r="GK44" s="15"/>
    </row>
    <row r="45" spans="1:193" x14ac:dyDescent="0.25">
      <c r="A45" t="s">
        <v>67</v>
      </c>
      <c r="AA45" t="str">
        <f t="shared" si="7"/>
        <v>Jimmy Modée</v>
      </c>
      <c r="AO45" s="4" t="str">
        <f t="shared" si="8"/>
        <v>Jimmy Modée</v>
      </c>
      <c r="BE45" s="19">
        <f>'[7]NSR GT3'!E34</f>
        <v>57.35</v>
      </c>
      <c r="BF45" s="10">
        <f>'[7]NSR GT3'!F34</f>
        <v>30</v>
      </c>
      <c r="BG45" s="10">
        <f>'[7]NSR GT3'!G34</f>
        <v>35</v>
      </c>
      <c r="BH45" s="15">
        <f>'[7]NSR GT3'!E71</f>
        <v>59.1</v>
      </c>
      <c r="BI45" s="4">
        <f>'[7]NSR GT3'!F71</f>
        <v>29</v>
      </c>
      <c r="BJ45" s="4">
        <f>'[7]NSR GT3'!G71</f>
        <v>36</v>
      </c>
      <c r="BK45" s="15">
        <f t="shared" si="40"/>
        <v>116.45</v>
      </c>
      <c r="BL45" s="17">
        <f>'[7]NSR GT3'!$F$108</f>
        <v>29</v>
      </c>
      <c r="BM45" s="15">
        <f t="shared" si="41"/>
        <v>71</v>
      </c>
      <c r="BO45" s="19"/>
      <c r="BP45" s="10">
        <f t="shared" si="42"/>
        <v>5419.5829999999996</v>
      </c>
      <c r="BQ45" s="17">
        <v>30</v>
      </c>
      <c r="BR45" s="4" t="str">
        <f t="shared" si="11"/>
        <v>Jimmy Modée</v>
      </c>
      <c r="BT45" s="20"/>
      <c r="BW45" s="20"/>
      <c r="BY45" s="15"/>
      <c r="BZ45" s="4"/>
      <c r="CD45" s="20"/>
      <c r="CF45" s="17"/>
      <c r="CG45" s="17"/>
      <c r="CH45" s="4"/>
      <c r="CI45" s="10"/>
      <c r="CJ45" s="10"/>
      <c r="CL45" s="23"/>
      <c r="CM45" s="10"/>
      <c r="CN45" s="15"/>
      <c r="CO45" s="4"/>
      <c r="CS45" s="20"/>
      <c r="CT45" s="17"/>
      <c r="CU45" s="4" t="str">
        <f t="shared" si="12"/>
        <v>Jimmy Modée</v>
      </c>
      <c r="DG45" s="10"/>
      <c r="DH45" s="4"/>
      <c r="DI45" s="17"/>
      <c r="DJ45" s="4"/>
      <c r="DK45" s="4"/>
      <c r="DL45" s="4"/>
      <c r="DM45" s="4"/>
      <c r="DN45" s="4"/>
      <c r="DO45" s="4"/>
      <c r="DP45" s="4"/>
      <c r="DQ45" s="4"/>
      <c r="DT45" s="17"/>
      <c r="DU45" s="10"/>
      <c r="DV45" s="17"/>
      <c r="DW45" s="17" t="str">
        <f t="shared" si="13"/>
        <v>Jimmy Modée</v>
      </c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0"/>
      <c r="EJ45" s="17"/>
      <c r="EK45" s="17"/>
      <c r="EL45" s="17"/>
      <c r="EM45" s="17"/>
      <c r="EN45" s="17"/>
      <c r="EO45" s="17"/>
      <c r="EP45" s="17"/>
      <c r="EQ45" s="17"/>
      <c r="ES45" s="15">
        <f t="shared" si="15"/>
        <v>116.45</v>
      </c>
      <c r="ET45" s="10">
        <f t="shared" si="43"/>
        <v>5419.5829999999996</v>
      </c>
      <c r="EU45" s="12">
        <f t="shared" si="16"/>
        <v>5.4195829999999994</v>
      </c>
      <c r="EV45">
        <f t="shared" si="17"/>
        <v>71</v>
      </c>
      <c r="EX45" s="4"/>
      <c r="EY45" s="4">
        <v>30</v>
      </c>
      <c r="EZ45" s="4"/>
      <c r="FA45" s="4"/>
      <c r="FB45" s="4"/>
      <c r="FC45" s="4"/>
      <c r="FD45" s="4"/>
      <c r="FE45" s="4"/>
      <c r="FF45" s="4">
        <f t="shared" si="23"/>
        <v>30</v>
      </c>
      <c r="FG45" s="4"/>
      <c r="FH45" s="4"/>
      <c r="FI45" s="4"/>
      <c r="FJ45" s="4"/>
      <c r="FK45" s="4"/>
      <c r="FL45" s="4"/>
      <c r="FM45" s="4"/>
      <c r="FN45" s="4"/>
      <c r="FO45" s="4">
        <f t="shared" si="28"/>
        <v>71</v>
      </c>
      <c r="FP45" s="4"/>
      <c r="FQ45" s="4">
        <f t="shared" si="30"/>
        <v>71</v>
      </c>
      <c r="FS45" s="10">
        <f t="shared" si="47"/>
        <v>71</v>
      </c>
      <c r="FT45" s="25"/>
      <c r="FU45" s="4"/>
      <c r="FV45" s="4"/>
      <c r="FW45" s="15"/>
      <c r="FX45" s="4"/>
      <c r="FY45" s="15"/>
      <c r="GA45" s="15"/>
      <c r="GB45" s="15"/>
      <c r="GC45" s="15"/>
      <c r="GD45" s="15"/>
      <c r="GF45" s="4"/>
      <c r="GG45" s="4"/>
      <c r="GH45" s="4"/>
      <c r="GI45" s="4"/>
      <c r="GJ45" s="4">
        <f t="shared" si="36"/>
        <v>116.45</v>
      </c>
      <c r="GK45" s="15"/>
    </row>
    <row r="46" spans="1:193" x14ac:dyDescent="0.25">
      <c r="A46" t="s">
        <v>87</v>
      </c>
      <c r="AA46" t="str">
        <f t="shared" si="7"/>
        <v>Martin Nilén</v>
      </c>
      <c r="AO46" s="4" t="str">
        <f t="shared" si="8"/>
        <v>Martin Nilén</v>
      </c>
      <c r="BF46" s="10"/>
      <c r="BG46" s="10"/>
      <c r="BP46" s="10"/>
      <c r="BR46" s="4" t="str">
        <f t="shared" si="11"/>
        <v>Martin Nilén</v>
      </c>
      <c r="BT46" s="20"/>
      <c r="BW46" s="20"/>
      <c r="BY46" s="15"/>
      <c r="BZ46" s="4"/>
      <c r="CD46" s="20"/>
      <c r="CH46" s="17">
        <f>'[4]NSR Classic'!$E$29</f>
        <v>68.650000000000006</v>
      </c>
      <c r="CI46" s="20">
        <f>'[4]NSR Classic'!$F$29</f>
        <v>24</v>
      </c>
      <c r="CJ46" s="20">
        <f>'[4]NSR Classic'!$G$29</f>
        <v>41</v>
      </c>
      <c r="CK46" s="17">
        <f>'[4]NSR Classic'!$E$66</f>
        <v>68.8</v>
      </c>
      <c r="CL46" s="20">
        <f>'[4]NSR Classic'!$F$66</f>
        <v>24</v>
      </c>
      <c r="CM46" s="20">
        <f>'[4]NSR Classic'!$G$66</f>
        <v>41</v>
      </c>
      <c r="CN46" s="19">
        <f>CH46+CK46</f>
        <v>137.44999999999999</v>
      </c>
      <c r="CO46" s="4">
        <f>'[5]NSR Classic'!$F$103</f>
        <v>24</v>
      </c>
      <c r="CP46" s="4">
        <f>'[5]NSR Classic'!$G$103</f>
        <v>82</v>
      </c>
      <c r="CS46" s="20">
        <f>(CH46+CK46+CR46)*$A$3</f>
        <v>6396.9229999999998</v>
      </c>
      <c r="CT46" s="17">
        <v>24</v>
      </c>
      <c r="CU46" s="4" t="str">
        <f t="shared" si="12"/>
        <v>Martin Nilén</v>
      </c>
      <c r="DG46" s="10"/>
      <c r="DH46" s="4"/>
      <c r="DJ46" s="17">
        <f>'[6]NSR Söndag 2023'!$C$28</f>
        <v>65.650000000000006</v>
      </c>
      <c r="DK46" s="17">
        <f>'[6]NSR Söndag 2023'!$D$28</f>
        <v>23</v>
      </c>
      <c r="DL46" s="17"/>
      <c r="DM46" s="17">
        <f>'[6]NSR Söndag 2023'!$J$28</f>
        <v>70.849999999999994</v>
      </c>
      <c r="DN46" s="17">
        <f>'[6]NSR Söndag 2023'!$K$28</f>
        <v>14</v>
      </c>
      <c r="DO46" s="17"/>
      <c r="DP46" s="17">
        <f>'[6]NSR Söndag 2023'!$Q$28</f>
        <v>136.5</v>
      </c>
      <c r="DQ46" s="17">
        <f>'[6]NSR Söndag 2023'!$R$28</f>
        <v>22</v>
      </c>
      <c r="DR46" s="4"/>
      <c r="DT46" s="17"/>
      <c r="DU46" s="10">
        <f>(DJ46+DM46+DT46)*$A$3</f>
        <v>6352.71</v>
      </c>
      <c r="DV46" s="17">
        <f>'[6]NSR Söndag 2023'!$R$28</f>
        <v>22</v>
      </c>
      <c r="DW46" s="17" t="str">
        <f t="shared" si="13"/>
        <v>Martin Nilén</v>
      </c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0"/>
      <c r="EJ46" s="17"/>
      <c r="EK46" s="17"/>
      <c r="EL46" s="17"/>
      <c r="EM46" s="17"/>
      <c r="EN46" s="17"/>
      <c r="EO46" s="17"/>
      <c r="ES46" s="15">
        <f t="shared" si="15"/>
        <v>273.95</v>
      </c>
      <c r="ET46" s="10">
        <f t="shared" si="43"/>
        <v>12749.633</v>
      </c>
      <c r="EU46" s="12">
        <f t="shared" si="16"/>
        <v>12.749632999999999</v>
      </c>
      <c r="EV46">
        <f t="shared" si="17"/>
        <v>82</v>
      </c>
      <c r="EX46" s="4">
        <v>22</v>
      </c>
      <c r="EY46" s="4"/>
      <c r="EZ46" s="4"/>
      <c r="FA46" s="4"/>
      <c r="FG46" s="4"/>
      <c r="FH46" s="4">
        <f t="shared" si="25"/>
        <v>24</v>
      </c>
      <c r="FI46" s="4"/>
      <c r="FJ46" s="4">
        <f>DV46</f>
        <v>22</v>
      </c>
      <c r="FK46" s="4"/>
      <c r="FL46" s="4"/>
      <c r="FO46" s="4"/>
      <c r="FP46" s="4">
        <f t="shared" si="29"/>
        <v>82</v>
      </c>
      <c r="FQ46" s="4">
        <f t="shared" si="30"/>
        <v>0</v>
      </c>
      <c r="FS46" s="10">
        <f t="shared" si="47"/>
        <v>82</v>
      </c>
      <c r="FT46" s="25"/>
      <c r="FU46" s="4"/>
      <c r="FV46" s="4"/>
      <c r="FW46" s="15"/>
      <c r="FX46" s="4"/>
      <c r="FY46" s="15">
        <f t="shared" si="33"/>
        <v>137.44999999999999</v>
      </c>
      <c r="GA46" s="15">
        <f>DP46</f>
        <v>136.5</v>
      </c>
      <c r="GB46" s="15"/>
      <c r="GC46" s="15"/>
      <c r="GD46" s="15"/>
      <c r="GF46" s="4"/>
      <c r="GG46" s="4"/>
      <c r="GH46" s="4"/>
      <c r="GI46" s="4"/>
      <c r="GJ46" s="4"/>
      <c r="GK46" s="15"/>
    </row>
    <row r="47" spans="1:193" x14ac:dyDescent="0.25">
      <c r="A47" t="s">
        <v>88</v>
      </c>
      <c r="AA47" t="str">
        <f t="shared" si="7"/>
        <v>Mikael André</v>
      </c>
      <c r="AO47" s="4" t="str">
        <f t="shared" si="8"/>
        <v>Mikael André</v>
      </c>
      <c r="BF47" s="10"/>
      <c r="BG47" s="10"/>
      <c r="BP47" s="10"/>
      <c r="BR47" s="4" t="str">
        <f t="shared" si="11"/>
        <v>Mikael André</v>
      </c>
      <c r="BS47" s="4">
        <f>'[4]NSR F1'!$E$8</f>
        <v>77.5</v>
      </c>
      <c r="BT47" s="10">
        <f>'[4]NSR F1'!$F$8</f>
        <v>7</v>
      </c>
      <c r="BU47" s="4">
        <f>'[4]NSR F1'!$G$8</f>
        <v>110</v>
      </c>
      <c r="BV47" s="4">
        <f>'[4]NSR F1'!$E$45</f>
        <v>78.599999999999994</v>
      </c>
      <c r="BW47" s="10">
        <f>'[4]NSR F1'!$F$45</f>
        <v>7</v>
      </c>
      <c r="BX47" s="4">
        <f>'[4]NSR F1'!$G$45</f>
        <v>110</v>
      </c>
      <c r="BY47" s="15">
        <f>BS47+BV47</f>
        <v>156.1</v>
      </c>
      <c r="BZ47" s="4">
        <f>'[4]NSR F1'!$F$45</f>
        <v>7</v>
      </c>
      <c r="CA47" s="4">
        <f>'[4]NSR F1'!$G$82</f>
        <v>220</v>
      </c>
      <c r="CD47" s="20">
        <f>(BS47+BV47+CC47)*$A$3</f>
        <v>7264.8939999999993</v>
      </c>
      <c r="CE47">
        <v>6</v>
      </c>
      <c r="CH47" s="17">
        <f>'[4]NSR Classic'!$E$8</f>
        <v>76.650000000000006</v>
      </c>
      <c r="CI47" s="20">
        <f>'[4]NSR Classic'!$F$8</f>
        <v>7</v>
      </c>
      <c r="CJ47" s="20">
        <f>'[4]NSR Classic'!$G$8</f>
        <v>110</v>
      </c>
      <c r="CK47" s="17">
        <f>'[4]NSR Classic'!$E$45</f>
        <v>76.25</v>
      </c>
      <c r="CL47" s="20">
        <f>'[4]NSR Classic'!$F$45</f>
        <v>7</v>
      </c>
      <c r="CM47" s="20">
        <f>'[4]NSR Classic'!$G$45</f>
        <v>110</v>
      </c>
      <c r="CN47" s="19">
        <f>CH47+CK47</f>
        <v>152.9</v>
      </c>
      <c r="CO47" s="4">
        <f>'[5]NSR Classic'!$F$82</f>
        <v>7</v>
      </c>
      <c r="CP47" s="4">
        <f>'[5]NSR Classic'!$G$82</f>
        <v>220</v>
      </c>
      <c r="CS47" s="20">
        <f>(CH47+CK47+CR47)*$A$3</f>
        <v>7115.9660000000003</v>
      </c>
      <c r="CT47" s="17">
        <v>7</v>
      </c>
      <c r="CU47" s="4" t="str">
        <f t="shared" si="12"/>
        <v>Mikael André</v>
      </c>
      <c r="CV47" s="4">
        <f>'[6]NSR Lördag 2023'!$C$20</f>
        <v>81.650000000000006</v>
      </c>
      <c r="CW47" s="4">
        <f>'[6]NSR Lördag 2023'!$D$20</f>
        <v>5</v>
      </c>
      <c r="CX47" s="4"/>
      <c r="CY47" s="4">
        <f>'[6]NSR Lördag 2023'!$J$20</f>
        <v>81.3</v>
      </c>
      <c r="CZ47" s="4">
        <f>'[6]NSR Lördag 2023'!$K$20</f>
        <v>6</v>
      </c>
      <c r="DA47" s="4"/>
      <c r="DB47" s="4">
        <f>'[6]NSR Lördag 2023'!$Q$20</f>
        <v>162.94999999999999</v>
      </c>
      <c r="DC47" s="4">
        <f>'[6]NSR Lördag 2023'!$R$20</f>
        <v>6</v>
      </c>
      <c r="DD47" s="4"/>
      <c r="DG47" s="10">
        <f>(CV47+CY47+DF47)*$A$3</f>
        <v>7583.6929999999993</v>
      </c>
      <c r="DH47" s="4">
        <f>DC47</f>
        <v>6</v>
      </c>
      <c r="DJ47" s="17">
        <f>'[6]NSR Söndag 2023'!$C$20</f>
        <v>77.349999999999994</v>
      </c>
      <c r="DK47" s="17">
        <f>'[6]NSR Söndag 2023'!$D$20</f>
        <v>4</v>
      </c>
      <c r="DL47" s="17"/>
      <c r="DM47" s="17">
        <f>'[6]NSR Söndag 2023'!$J$20</f>
        <v>77.75</v>
      </c>
      <c r="DN47" s="17">
        <f>'[6]NSR Söndag 2023'!$K$20</f>
        <v>4</v>
      </c>
      <c r="DO47" s="17"/>
      <c r="DP47" s="17">
        <f>'[6]NSR Söndag 2023'!$Q$20</f>
        <v>155.1</v>
      </c>
      <c r="DQ47" s="17">
        <f>'[6]NSR Söndag 2023'!$R$20</f>
        <v>4</v>
      </c>
      <c r="DR47" s="4"/>
      <c r="DT47" s="17">
        <f>'[6]NSR Söndag 2023'!$X$8</f>
        <v>97.9</v>
      </c>
      <c r="DU47" s="10">
        <f>(DJ47+DM47+DT47)*$A$3</f>
        <v>11774.619999999999</v>
      </c>
      <c r="DV47" s="17">
        <f>'[6]NSR Söndag 2023'!$R$20</f>
        <v>4</v>
      </c>
      <c r="DW47" s="17" t="str">
        <f t="shared" si="13"/>
        <v>Mikael André</v>
      </c>
      <c r="DX47" s="17">
        <f>'[8]NSR Lördag 2023'!$C$8</f>
        <v>76.150000000000006</v>
      </c>
      <c r="DY47" s="17">
        <f>'[8]NSR Lördag 2023'!$D$8</f>
        <v>6</v>
      </c>
      <c r="DZ47" s="17"/>
      <c r="EA47" s="17">
        <f>'[8]NSR Lördag 2023'!$J$8</f>
        <v>77.95</v>
      </c>
      <c r="EB47" s="17">
        <f>'[8]NSR Lördag 2023'!$K$8</f>
        <v>4</v>
      </c>
      <c r="EC47" s="17"/>
      <c r="ED47" s="17">
        <f>'[8]NSR Lördag 2023'!$Q$8</f>
        <v>154.10000000000002</v>
      </c>
      <c r="EE47" s="17">
        <f>'[8]NSR Lördag 2023'!$R$8</f>
        <v>4</v>
      </c>
      <c r="EF47" s="17"/>
      <c r="EG47" s="17"/>
      <c r="EH47" s="17">
        <f>'[8]NSR Lördag 2023'!$X$8</f>
        <v>98.8</v>
      </c>
      <c r="EI47" s="10">
        <f t="shared" si="14"/>
        <v>11769.966000000002</v>
      </c>
      <c r="EJ47" s="17">
        <f>'[8]NSR Lördag 2023'!$Y$8</f>
        <v>4</v>
      </c>
      <c r="EK47" s="17"/>
      <c r="EL47" s="17"/>
      <c r="EM47" s="17"/>
      <c r="EN47" s="17"/>
      <c r="EO47" s="17"/>
      <c r="ES47" s="15">
        <f t="shared" si="15"/>
        <v>977.84999999999991</v>
      </c>
      <c r="ET47" s="10">
        <f t="shared" si="43"/>
        <v>45509.138999999996</v>
      </c>
      <c r="EU47" s="12">
        <f t="shared" si="16"/>
        <v>45.509138999999998</v>
      </c>
      <c r="EV47">
        <f t="shared" si="17"/>
        <v>440</v>
      </c>
      <c r="EX47" s="4">
        <v>4</v>
      </c>
      <c r="EY47" s="4"/>
      <c r="EZ47" s="4">
        <f t="shared" si="18"/>
        <v>6</v>
      </c>
      <c r="FA47" s="4"/>
      <c r="FG47" s="4">
        <f t="shared" si="24"/>
        <v>6</v>
      </c>
      <c r="FH47" s="4">
        <f t="shared" si="25"/>
        <v>7</v>
      </c>
      <c r="FI47" s="4"/>
      <c r="FJ47" s="4">
        <f>DV47</f>
        <v>4</v>
      </c>
      <c r="FK47" s="4">
        <f>EJ47</f>
        <v>4</v>
      </c>
      <c r="FL47" s="4"/>
      <c r="FO47" s="4"/>
      <c r="FP47" s="4">
        <f t="shared" si="29"/>
        <v>440</v>
      </c>
      <c r="FQ47" s="4">
        <f t="shared" si="30"/>
        <v>0</v>
      </c>
      <c r="FS47" s="10">
        <f t="shared" si="47"/>
        <v>440</v>
      </c>
      <c r="FT47" s="25"/>
      <c r="FU47" s="4"/>
      <c r="FV47" s="4"/>
      <c r="FW47" s="15"/>
      <c r="FX47" s="4"/>
      <c r="FY47" s="15">
        <f t="shared" si="33"/>
        <v>152.9</v>
      </c>
      <c r="GA47" s="15">
        <f>DP47</f>
        <v>155.1</v>
      </c>
      <c r="GB47" s="15">
        <f>DT47</f>
        <v>97.9</v>
      </c>
      <c r="GC47" s="15">
        <f t="shared" si="44"/>
        <v>154.10000000000002</v>
      </c>
      <c r="GD47" s="15">
        <f t="shared" si="45"/>
        <v>98.8</v>
      </c>
      <c r="GF47" s="4"/>
      <c r="GG47" s="4"/>
      <c r="GH47" s="4"/>
      <c r="GI47" s="4"/>
      <c r="GJ47" s="4"/>
      <c r="GK47" s="15"/>
    </row>
    <row r="48" spans="1:193" x14ac:dyDescent="0.25">
      <c r="A48" t="s">
        <v>89</v>
      </c>
      <c r="AA48" t="str">
        <f t="shared" si="7"/>
        <v>Göran Liljekvist</v>
      </c>
      <c r="AO48" s="4" t="str">
        <f t="shared" si="8"/>
        <v>Göran Liljekvist</v>
      </c>
      <c r="BF48" s="10"/>
      <c r="BG48" s="10"/>
      <c r="BP48" s="10"/>
      <c r="BR48" s="4" t="str">
        <f t="shared" si="11"/>
        <v>Göran Liljekvist</v>
      </c>
      <c r="BS48" s="4"/>
      <c r="BT48" s="10"/>
      <c r="BU48" s="4"/>
      <c r="BV48" s="4"/>
      <c r="BW48" s="10"/>
      <c r="BX48" s="4"/>
      <c r="BY48" s="15"/>
      <c r="BZ48" s="4"/>
      <c r="CD48" s="20"/>
      <c r="CH48" s="17">
        <f>'[4]NSR Classic'!$E$27</f>
        <v>70.3</v>
      </c>
      <c r="CI48" s="20">
        <f>'[4]NSR Classic'!$F$27</f>
        <v>22</v>
      </c>
      <c r="CJ48" s="20">
        <f>'[4]NSR Classic'!$G$27</f>
        <v>43</v>
      </c>
      <c r="CK48" s="17">
        <f>'[4]NSR Classic'!$E$64</f>
        <v>68.95</v>
      </c>
      <c r="CL48" s="20">
        <f>'[4]NSR Classic'!$F$64</f>
        <v>23</v>
      </c>
      <c r="CM48" s="20">
        <f>'[4]NSR Classic'!$G$64</f>
        <v>42</v>
      </c>
      <c r="CN48" s="19">
        <f>CH48+CK48</f>
        <v>139.25</v>
      </c>
      <c r="CO48" s="4">
        <f>'[5]NSR Classic'!$F$101</f>
        <v>23</v>
      </c>
      <c r="CP48" s="4">
        <f>'[5]NSR Classic'!$G$101</f>
        <v>85</v>
      </c>
      <c r="CS48" s="20">
        <f>(CH48+CK48+CR48)*$A$3</f>
        <v>6480.6949999999997</v>
      </c>
      <c r="CT48" s="17">
        <v>23</v>
      </c>
      <c r="CU48" s="4" t="str">
        <f t="shared" si="12"/>
        <v>Göran Liljekvist</v>
      </c>
      <c r="CV48" s="4"/>
      <c r="CW48" s="4"/>
      <c r="CX48" s="4"/>
      <c r="CY48" s="4"/>
      <c r="CZ48" s="4"/>
      <c r="DA48" s="4"/>
      <c r="DB48" s="4"/>
      <c r="DC48" s="4"/>
      <c r="DG48" s="10"/>
      <c r="DH48" s="4"/>
      <c r="DJ48" s="17">
        <f>'[6]NSR Söndag 2023'!$C$8</f>
        <v>68.400000000000006</v>
      </c>
      <c r="DK48" s="17">
        <f>'[6]NSR Söndag 2023'!$D$8</f>
        <v>21</v>
      </c>
      <c r="DL48" s="17"/>
      <c r="DM48" s="17">
        <f>'[6]NSR Söndag 2023'!$J$8</f>
        <v>68.5</v>
      </c>
      <c r="DN48" s="17">
        <f>'[6]NSR Söndag 2023'!$K$8</f>
        <v>21</v>
      </c>
      <c r="DO48" s="17"/>
      <c r="DP48" s="17">
        <f>'[6]NSR Söndag 2023'!$Q$8</f>
        <v>136.9</v>
      </c>
      <c r="DQ48" s="17">
        <f>'[6]NSR Söndag 2023'!$R$8</f>
        <v>21</v>
      </c>
      <c r="DR48" s="4"/>
      <c r="DT48" s="17"/>
      <c r="DU48" s="10">
        <f>(DJ48+DM48+DT48)*$A$3</f>
        <v>6371.326</v>
      </c>
      <c r="DV48" s="17">
        <f>'[6]NSR Söndag 2023'!$R$8</f>
        <v>21</v>
      </c>
      <c r="DW48" s="17" t="str">
        <f t="shared" si="13"/>
        <v>Göran Liljekvist</v>
      </c>
      <c r="DX48" s="17">
        <f>'[8]NSR Lördag 2023'!$C$26</f>
        <v>69.849999999999994</v>
      </c>
      <c r="DY48" s="17">
        <f>'[8]NSR Lördag 2023'!$D$26</f>
        <v>19</v>
      </c>
      <c r="DZ48" s="17"/>
      <c r="EA48" s="17">
        <f>'[8]NSR Lördag 2023'!$J$26</f>
        <v>69.55</v>
      </c>
      <c r="EB48" s="17">
        <f>'[8]NSR Lördag 2023'!$K$26</f>
        <v>20</v>
      </c>
      <c r="EC48" s="17"/>
      <c r="ED48" s="17">
        <f>'[8]NSR Lördag 2023'!$Q$26</f>
        <v>139.39999999999998</v>
      </c>
      <c r="EE48" s="17">
        <f>'[8]NSR Lördag 2023'!$R$26</f>
        <v>20</v>
      </c>
      <c r="EF48" s="17"/>
      <c r="EG48" s="17"/>
      <c r="EH48" s="17"/>
      <c r="EI48" s="10">
        <f t="shared" si="14"/>
        <v>6487.6759999999986</v>
      </c>
      <c r="EJ48" s="17">
        <f>'[8]NSR Lördag 2023'!$R$26</f>
        <v>20</v>
      </c>
      <c r="EK48" s="17"/>
      <c r="EL48" s="17"/>
      <c r="EM48" s="17"/>
      <c r="EN48" s="17"/>
      <c r="EO48" s="17"/>
      <c r="ES48" s="15">
        <f t="shared" si="15"/>
        <v>415.55</v>
      </c>
      <c r="ET48" s="10">
        <f t="shared" si="43"/>
        <v>19339.697</v>
      </c>
      <c r="EU48" s="12">
        <f t="shared" si="16"/>
        <v>19.339697000000001</v>
      </c>
      <c r="EV48">
        <f t="shared" si="17"/>
        <v>85</v>
      </c>
      <c r="EX48" s="4">
        <v>21</v>
      </c>
      <c r="EY48" s="4"/>
      <c r="EZ48" s="4"/>
      <c r="FA48" s="4"/>
      <c r="FG48" s="4"/>
      <c r="FH48" s="4">
        <f t="shared" si="25"/>
        <v>23</v>
      </c>
      <c r="FI48" s="4"/>
      <c r="FJ48" s="4">
        <f>DV48</f>
        <v>21</v>
      </c>
      <c r="FK48" s="4">
        <f>EJ48</f>
        <v>20</v>
      </c>
      <c r="FL48" s="4"/>
      <c r="FO48" s="4"/>
      <c r="FP48" s="4">
        <f t="shared" si="29"/>
        <v>85</v>
      </c>
      <c r="FQ48" s="4">
        <f t="shared" si="30"/>
        <v>0</v>
      </c>
      <c r="FS48" s="10">
        <f t="shared" si="47"/>
        <v>85</v>
      </c>
      <c r="FT48" s="25"/>
      <c r="FU48" s="4"/>
      <c r="FV48" s="4"/>
      <c r="FW48" s="15"/>
      <c r="FX48" s="4"/>
      <c r="FY48" s="15">
        <f t="shared" si="33"/>
        <v>139.25</v>
      </c>
      <c r="GA48" s="15">
        <f>DP48</f>
        <v>136.9</v>
      </c>
      <c r="GB48" s="15"/>
      <c r="GC48" s="15">
        <f t="shared" si="44"/>
        <v>139.39999999999998</v>
      </c>
      <c r="GD48" s="15"/>
      <c r="GF48" s="4"/>
      <c r="GG48" s="4"/>
      <c r="GH48" s="4"/>
      <c r="GI48" s="4"/>
      <c r="GJ48" s="4"/>
      <c r="GK48" s="15"/>
    </row>
    <row r="49" spans="1:193" x14ac:dyDescent="0.25">
      <c r="A49" t="s">
        <v>90</v>
      </c>
      <c r="AA49" t="str">
        <f t="shared" si="7"/>
        <v>Lars Hardysson</v>
      </c>
      <c r="AO49" s="4" t="str">
        <f t="shared" si="8"/>
        <v>Lars Hardysson</v>
      </c>
      <c r="BF49" s="10"/>
      <c r="BG49" s="10"/>
      <c r="BP49" s="10"/>
      <c r="BR49" s="4" t="str">
        <f t="shared" si="11"/>
        <v>Lars Hardysson</v>
      </c>
      <c r="BS49" s="4">
        <f>'[4]NSR F1'!$E$27</f>
        <v>56.1</v>
      </c>
      <c r="BT49" s="10">
        <f>'[4]NSR F1'!$F$27</f>
        <v>23</v>
      </c>
      <c r="BU49" s="4">
        <f>'[4]NSR F1'!$G$27</f>
        <v>42</v>
      </c>
      <c r="BV49" s="4">
        <f>'[4]NSR F1'!$E$64</f>
        <v>54.35</v>
      </c>
      <c r="BW49" s="10">
        <f>'[4]NSR F1'!$F$64</f>
        <v>24</v>
      </c>
      <c r="BX49" s="4">
        <f>'[4]NSR F1'!$G$64</f>
        <v>41</v>
      </c>
      <c r="BY49" s="15">
        <f>BS49+BV49</f>
        <v>110.45</v>
      </c>
      <c r="BZ49" s="4">
        <f>'[4]NSR F1'!$F$64</f>
        <v>24</v>
      </c>
      <c r="CA49" s="4">
        <f>'[4]NSR F1'!$G$101</f>
        <v>83</v>
      </c>
      <c r="CD49" s="20">
        <f>(BS49+BV49+CC49)*$A$3</f>
        <v>5140.3429999999998</v>
      </c>
      <c r="CE49">
        <v>25</v>
      </c>
      <c r="CH49" s="17"/>
      <c r="CI49" s="20"/>
      <c r="CJ49" s="20"/>
      <c r="CK49" s="17"/>
      <c r="CL49" s="20"/>
      <c r="CM49" s="17"/>
      <c r="CN49" s="19"/>
      <c r="CO49" s="4"/>
      <c r="CP49" s="4"/>
      <c r="CS49" s="20"/>
      <c r="CU49" s="4" t="str">
        <f t="shared" si="12"/>
        <v>Lars Hardysson</v>
      </c>
      <c r="CV49" s="4"/>
      <c r="CW49" s="4"/>
      <c r="CX49" s="4"/>
      <c r="CY49" s="4"/>
      <c r="CZ49" s="4"/>
      <c r="DA49" s="4"/>
      <c r="DB49" s="4"/>
      <c r="DC49" s="4"/>
      <c r="DD49" s="4"/>
      <c r="DG49" s="10"/>
      <c r="DH49" s="4"/>
      <c r="DJ49" s="17"/>
      <c r="DK49" s="17"/>
      <c r="DL49" s="17"/>
      <c r="DM49" s="17"/>
      <c r="DN49" s="17"/>
      <c r="DO49" s="17"/>
      <c r="DP49" s="17"/>
      <c r="DQ49" s="17"/>
      <c r="DR49" s="4"/>
      <c r="DT49" s="17"/>
      <c r="DU49" s="10"/>
      <c r="DW49" s="17" t="str">
        <f t="shared" si="13"/>
        <v>Lars Hardysson</v>
      </c>
      <c r="EI49" s="10"/>
      <c r="ES49" s="15">
        <f t="shared" si="15"/>
        <v>110.45</v>
      </c>
      <c r="ET49" s="10">
        <f t="shared" si="43"/>
        <v>5140.3429999999998</v>
      </c>
      <c r="EU49" s="12">
        <f t="shared" si="16"/>
        <v>5.1403429999999997</v>
      </c>
      <c r="EV49">
        <f t="shared" si="17"/>
        <v>83</v>
      </c>
      <c r="EX49" s="4"/>
      <c r="EY49" s="4"/>
      <c r="EZ49" s="4">
        <f t="shared" si="18"/>
        <v>25</v>
      </c>
      <c r="FA49" s="4"/>
      <c r="FG49" s="4">
        <f t="shared" si="24"/>
        <v>25</v>
      </c>
      <c r="FH49" s="4"/>
      <c r="FI49" s="4"/>
      <c r="FJ49" s="4"/>
      <c r="FK49" s="4"/>
      <c r="FL49" s="4"/>
      <c r="FO49" s="4"/>
      <c r="FP49" s="4">
        <f t="shared" si="29"/>
        <v>83</v>
      </c>
      <c r="FQ49" s="4">
        <f t="shared" si="30"/>
        <v>0</v>
      </c>
      <c r="FS49" s="10">
        <f t="shared" si="47"/>
        <v>83</v>
      </c>
      <c r="FT49" s="25"/>
      <c r="FU49" s="4"/>
      <c r="FV49" s="4"/>
      <c r="FW49" s="15"/>
      <c r="FX49" s="4"/>
      <c r="FY49" s="15"/>
      <c r="GA49" s="15"/>
      <c r="GB49" s="15"/>
      <c r="GC49" s="15"/>
      <c r="GD49" s="15"/>
      <c r="GF49" s="4"/>
      <c r="GG49" s="4"/>
      <c r="GH49" s="4"/>
      <c r="GI49" s="4"/>
      <c r="GJ49" s="4"/>
      <c r="GK49" s="15"/>
    </row>
    <row r="50" spans="1:193" x14ac:dyDescent="0.25">
      <c r="A50" t="s">
        <v>91</v>
      </c>
      <c r="AA50" t="str">
        <f t="shared" si="7"/>
        <v>Jan Karlsson</v>
      </c>
      <c r="AO50" s="4" t="str">
        <f t="shared" si="8"/>
        <v>Jan Karlsson</v>
      </c>
      <c r="BF50" s="10"/>
      <c r="BG50" s="10"/>
      <c r="BP50" s="10"/>
      <c r="BR50" s="4" t="str">
        <f t="shared" si="11"/>
        <v>Jan Karlsson</v>
      </c>
      <c r="BS50" s="4">
        <f>'[4]NSR F1'!$E$28</f>
        <v>65.3</v>
      </c>
      <c r="BT50" s="10">
        <f>'[4]NSR F1'!$F$28</f>
        <v>22</v>
      </c>
      <c r="BU50" s="4">
        <f>'[4]NSR F1'!$G$28</f>
        <v>43</v>
      </c>
      <c r="BV50" s="4">
        <f>'[4]NSR F1'!$E$65</f>
        <v>64.989999999999995</v>
      </c>
      <c r="BW50" s="10">
        <f>'[4]NSR F1'!$F$65</f>
        <v>23</v>
      </c>
      <c r="BX50" s="4">
        <f>'[4]NSR F1'!$G$65</f>
        <v>42</v>
      </c>
      <c r="BY50" s="15">
        <f>BS50+BV50</f>
        <v>130.29</v>
      </c>
      <c r="BZ50" s="4">
        <f>'[4]NSR F1'!$F$65</f>
        <v>23</v>
      </c>
      <c r="CA50" s="4">
        <f>'[4]NSR F1'!$G$102</f>
        <v>85</v>
      </c>
      <c r="CD50" s="20">
        <f>(BS50+BV50+CC50)*$A$3</f>
        <v>6063.6965999999993</v>
      </c>
      <c r="CE50">
        <v>24</v>
      </c>
      <c r="CH50" s="17"/>
      <c r="CI50" s="20"/>
      <c r="CJ50" s="20"/>
      <c r="CK50" s="17"/>
      <c r="CL50" s="20"/>
      <c r="CM50" s="17"/>
      <c r="CN50" s="19"/>
      <c r="CO50" s="4"/>
      <c r="CP50" s="4"/>
      <c r="CS50" s="20"/>
      <c r="CU50" s="4" t="str">
        <f t="shared" si="12"/>
        <v>Jan Karlsson</v>
      </c>
      <c r="CV50" s="4"/>
      <c r="CW50" s="4"/>
      <c r="CX50" s="4"/>
      <c r="CY50" s="4"/>
      <c r="CZ50" s="4"/>
      <c r="DA50" s="4"/>
      <c r="DB50" s="4"/>
      <c r="DC50" s="4"/>
      <c r="DD50" s="4"/>
      <c r="DG50" s="10"/>
      <c r="DH50" s="4"/>
      <c r="DJ50" s="17"/>
      <c r="DK50" s="17"/>
      <c r="DL50" s="17"/>
      <c r="DM50" s="17"/>
      <c r="DN50" s="17"/>
      <c r="DO50" s="17"/>
      <c r="DP50" s="17"/>
      <c r="DQ50" s="17"/>
      <c r="DR50" s="4"/>
      <c r="DT50" s="17"/>
      <c r="DU50" s="10"/>
      <c r="DW50" s="17" t="str">
        <f t="shared" si="13"/>
        <v>Jan Karlsson</v>
      </c>
      <c r="EI50" s="10"/>
      <c r="ES50" s="15">
        <f t="shared" si="15"/>
        <v>130.29</v>
      </c>
      <c r="ET50" s="10">
        <f t="shared" si="43"/>
        <v>6063.6965999999993</v>
      </c>
      <c r="EU50" s="12">
        <f t="shared" si="16"/>
        <v>6.0636965999999992</v>
      </c>
      <c r="EV50">
        <f t="shared" si="17"/>
        <v>85</v>
      </c>
      <c r="EX50" s="4"/>
      <c r="EY50" s="4"/>
      <c r="EZ50" s="4">
        <f t="shared" si="18"/>
        <v>24</v>
      </c>
      <c r="FA50" s="4"/>
      <c r="FG50" s="4">
        <f t="shared" si="24"/>
        <v>24</v>
      </c>
      <c r="FH50" s="4"/>
      <c r="FI50" s="4"/>
      <c r="FJ50" s="4"/>
      <c r="FK50" s="4"/>
      <c r="FL50" s="4"/>
      <c r="FO50" s="4"/>
      <c r="FP50" s="4">
        <f t="shared" si="29"/>
        <v>85</v>
      </c>
      <c r="FQ50" s="4">
        <f t="shared" si="30"/>
        <v>0</v>
      </c>
      <c r="FS50" s="10">
        <f t="shared" si="47"/>
        <v>85</v>
      </c>
      <c r="FT50" s="25"/>
      <c r="FU50" s="4"/>
      <c r="FV50" s="4"/>
      <c r="FW50" s="15"/>
      <c r="FX50" s="4"/>
      <c r="FY50" s="15"/>
      <c r="GA50" s="15"/>
      <c r="GB50" s="15"/>
      <c r="GC50" s="15"/>
      <c r="GD50" s="15"/>
      <c r="GF50" s="4"/>
      <c r="GG50" s="4"/>
      <c r="GH50" s="4"/>
      <c r="GI50" s="4"/>
      <c r="GJ50" s="4"/>
      <c r="GK50" s="15"/>
    </row>
    <row r="51" spans="1:193" x14ac:dyDescent="0.25">
      <c r="A51" t="s">
        <v>99</v>
      </c>
      <c r="AA51" t="str">
        <f t="shared" si="7"/>
        <v>Oscar Ingemansson</v>
      </c>
      <c r="AO51" s="4" t="str">
        <f t="shared" si="8"/>
        <v>Oscar Ingemansson</v>
      </c>
      <c r="BE51" s="4">
        <f>'[7]NSR GT3'!$E$22</f>
        <v>67.150000000000006</v>
      </c>
      <c r="BF51" s="4">
        <f>'[7]NSR GT3'!$F$22</f>
        <v>24</v>
      </c>
      <c r="BG51" s="4">
        <f>'[7]NSR GT3'!$G$22</f>
        <v>41</v>
      </c>
      <c r="BH51">
        <f>'[7]NSR GT3'!$E$59</f>
        <v>66.599999999999994</v>
      </c>
      <c r="BI51">
        <f>'[7]NSR GT3'!$F$59</f>
        <v>25</v>
      </c>
      <c r="BJ51">
        <f>'[7]NSR GT3'!$G$59</f>
        <v>40</v>
      </c>
      <c r="BK51">
        <f>BE51+BH51</f>
        <v>133.75</v>
      </c>
      <c r="BL51">
        <f>'[7]NSR GT3'!$F$96</f>
        <v>25</v>
      </c>
      <c r="BM51">
        <f>BG51+BJ51</f>
        <v>81</v>
      </c>
      <c r="BP51" s="10">
        <f t="shared" si="42"/>
        <v>6224.7249999999995</v>
      </c>
      <c r="BQ51" s="17">
        <v>25</v>
      </c>
      <c r="BR51" s="4" t="str">
        <f>A51</f>
        <v>Oscar Ingemansson</v>
      </c>
      <c r="BS51" s="4">
        <f>'[5]NSR F1'!$E$20</f>
        <v>68.150000000000006</v>
      </c>
      <c r="BT51" s="4">
        <f>'[5]NSR F1'!$F$20</f>
        <v>20</v>
      </c>
      <c r="BU51" s="4">
        <f>'[5]NSR F1'!$G$20</f>
        <v>45</v>
      </c>
      <c r="BV51" s="4">
        <f>'[5]NSR F1'!$E$57</f>
        <v>68.400000000000006</v>
      </c>
      <c r="BW51" s="4">
        <f>'[5]NSR F1'!$F$57</f>
        <v>21</v>
      </c>
      <c r="BX51" s="4">
        <f>'[5]NSR F1'!$G$57</f>
        <v>44</v>
      </c>
      <c r="BY51" s="15">
        <f>BS51+BV51</f>
        <v>136.55000000000001</v>
      </c>
      <c r="BZ51" s="4">
        <f>'[5]NSR F1'!$F$94</f>
        <v>22</v>
      </c>
      <c r="CA51" s="4">
        <f>'[5]NSR F1'!$G$94</f>
        <v>89</v>
      </c>
      <c r="CD51" s="20">
        <f>(BS51+BV51+CC51)*$A$3</f>
        <v>6355.0370000000003</v>
      </c>
      <c r="CE51">
        <v>22</v>
      </c>
      <c r="CH51" s="17">
        <f>'[5]NSR Classic'!$E$20</f>
        <v>72.7</v>
      </c>
      <c r="CI51" s="17">
        <f>'[5]NSR Classic'!$F$20</f>
        <v>20</v>
      </c>
      <c r="CJ51" s="17">
        <f>'[5]NSR Classic'!$G$20</f>
        <v>45</v>
      </c>
      <c r="CK51" s="17">
        <f>'[5]NSR Classic'!$E$57</f>
        <v>70.599999999999994</v>
      </c>
      <c r="CL51" s="17">
        <f>'[5]NSR Classic'!$F$57</f>
        <v>22</v>
      </c>
      <c r="CM51" s="17">
        <f>'[5]NSR Classic'!$G$57</f>
        <v>43</v>
      </c>
      <c r="CN51" s="19">
        <f>CH51+CK51</f>
        <v>143.30000000000001</v>
      </c>
      <c r="CO51" s="4">
        <f>'[5]NSR Classic'!$F$94</f>
        <v>21</v>
      </c>
      <c r="CP51" s="4">
        <f>'[5]NSR Classic'!$G$94</f>
        <v>88</v>
      </c>
      <c r="CS51" s="20">
        <f>(CH51+CK51+CR51)*$A$3</f>
        <v>6669.1820000000007</v>
      </c>
      <c r="CT51" s="17">
        <v>21</v>
      </c>
      <c r="CU51" s="4" t="str">
        <f t="shared" si="12"/>
        <v>Oscar Ingemansson</v>
      </c>
      <c r="CV51" s="4"/>
      <c r="CW51" s="4"/>
      <c r="CX51" s="4"/>
      <c r="CY51" s="4"/>
      <c r="CZ51" s="4"/>
      <c r="DA51" s="4"/>
      <c r="DB51" s="4"/>
      <c r="DC51" s="4"/>
      <c r="DD51" s="4"/>
      <c r="DG51" s="10"/>
      <c r="DH51" s="4"/>
      <c r="DJ51" s="17"/>
      <c r="DK51" s="17"/>
      <c r="DL51" s="17"/>
      <c r="DM51" s="17"/>
      <c r="DN51" s="17"/>
      <c r="DO51" s="17"/>
      <c r="DP51" s="17"/>
      <c r="DQ51" s="17"/>
      <c r="DR51" s="4"/>
      <c r="DT51" s="17"/>
      <c r="DU51" s="10"/>
      <c r="DV51" s="17"/>
      <c r="DW51" s="17" t="str">
        <f t="shared" si="13"/>
        <v>Oscar Ingemansson</v>
      </c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0"/>
      <c r="EJ51" s="17"/>
      <c r="EK51" s="17"/>
      <c r="EL51" s="17"/>
      <c r="EM51" s="17"/>
      <c r="EN51" s="17"/>
      <c r="EO51" s="17"/>
      <c r="ES51" s="15">
        <f t="shared" si="15"/>
        <v>413.6</v>
      </c>
      <c r="ET51" s="10">
        <f t="shared" si="43"/>
        <v>19248.944</v>
      </c>
      <c r="EU51" s="12">
        <f t="shared" si="16"/>
        <v>19.248943999999998</v>
      </c>
      <c r="EV51">
        <f t="shared" si="17"/>
        <v>258</v>
      </c>
      <c r="EX51" s="4">
        <v>21</v>
      </c>
      <c r="EY51" s="4">
        <v>25</v>
      </c>
      <c r="EZ51" s="4"/>
      <c r="FA51" s="4"/>
      <c r="FF51">
        <v>25</v>
      </c>
      <c r="FG51" s="4">
        <v>22</v>
      </c>
      <c r="FH51" s="4">
        <v>21</v>
      </c>
      <c r="FI51" s="4"/>
      <c r="FJ51" s="4"/>
      <c r="FK51" s="4"/>
      <c r="FL51" s="4"/>
      <c r="FO51" s="4">
        <f t="shared" si="28"/>
        <v>81</v>
      </c>
      <c r="FP51" s="4">
        <f t="shared" si="29"/>
        <v>177</v>
      </c>
      <c r="FQ51" s="4">
        <f t="shared" si="30"/>
        <v>81</v>
      </c>
      <c r="FS51" s="10">
        <f t="shared" si="47"/>
        <v>258</v>
      </c>
      <c r="FT51" s="25"/>
      <c r="FU51" s="4"/>
      <c r="FV51" s="4"/>
      <c r="FW51" s="15"/>
      <c r="FX51" s="4"/>
      <c r="FY51" s="15">
        <f t="shared" si="33"/>
        <v>143.30000000000001</v>
      </c>
      <c r="GA51" s="15"/>
      <c r="GB51" s="15"/>
      <c r="GC51" s="15"/>
      <c r="GD51" s="15"/>
      <c r="GF51" s="4"/>
      <c r="GG51" s="4"/>
      <c r="GH51" s="4"/>
      <c r="GI51" s="4"/>
      <c r="GJ51" s="4">
        <f t="shared" si="36"/>
        <v>133.75</v>
      </c>
      <c r="GK51" s="15"/>
    </row>
    <row r="52" spans="1:193" x14ac:dyDescent="0.25">
      <c r="A52" t="s">
        <v>118</v>
      </c>
      <c r="AA52" t="str">
        <f t="shared" si="7"/>
        <v>Lars Björklund</v>
      </c>
      <c r="AO52" s="4" t="str">
        <f t="shared" si="8"/>
        <v>Lars Björklund</v>
      </c>
      <c r="BE52" s="4"/>
      <c r="BF52" s="4"/>
      <c r="BG52" s="4"/>
      <c r="BP52" s="10"/>
      <c r="BQ52" s="17"/>
      <c r="BR52" s="4" t="str">
        <f>A52</f>
        <v>Lars Björklund</v>
      </c>
      <c r="BS52" s="4"/>
      <c r="BT52" s="4"/>
      <c r="BU52" s="4"/>
      <c r="BV52" s="4"/>
      <c r="BW52" s="4"/>
      <c r="BX52" s="4"/>
      <c r="BY52" s="15"/>
      <c r="BZ52" s="4"/>
      <c r="CA52" s="4"/>
      <c r="CD52" s="20"/>
      <c r="CH52" s="17"/>
      <c r="CI52" s="17"/>
      <c r="CJ52" s="17"/>
      <c r="CK52" s="17"/>
      <c r="CL52" s="17"/>
      <c r="CM52" s="17"/>
      <c r="CN52" s="19"/>
      <c r="CO52" s="4"/>
      <c r="CP52" s="4"/>
      <c r="CS52" s="20"/>
      <c r="CT52" s="17"/>
      <c r="CU52" s="4" t="str">
        <f t="shared" si="12"/>
        <v>Lars Björklund</v>
      </c>
      <c r="CV52" s="4">
        <f>'[6]NSR Lördag 2023'!$C$16</f>
        <v>70.3</v>
      </c>
      <c r="CW52" s="4">
        <f>'[6]NSR Lördag 2023'!$D$16</f>
        <v>19</v>
      </c>
      <c r="CX52" s="4"/>
      <c r="CY52" s="4">
        <f>'[6]NSR Lördag 2023'!$J$16</f>
        <v>71.150000000000006</v>
      </c>
      <c r="CZ52" s="4">
        <f>'[6]NSR Lördag 2023'!$K$16</f>
        <v>20</v>
      </c>
      <c r="DA52" s="4"/>
      <c r="DB52" s="4">
        <f>'[6]NSR Lördag 2023'!$Q$16</f>
        <v>141.44999999999999</v>
      </c>
      <c r="DC52" s="4">
        <f>'[6]NSR Lördag 2023'!$R$16</f>
        <v>20</v>
      </c>
      <c r="DD52" s="4"/>
      <c r="DG52" s="10">
        <f>(CV52+CY52+DF52)*$A$3</f>
        <v>6583.0829999999996</v>
      </c>
      <c r="DH52" s="4">
        <f>DC52</f>
        <v>20</v>
      </c>
      <c r="DJ52" s="17">
        <f>'[6]NSR Söndag 2023'!$C$17</f>
        <v>71.7</v>
      </c>
      <c r="DK52" s="17">
        <f>'[6]NSR Söndag 2023'!$D$17</f>
        <v>14</v>
      </c>
      <c r="DL52" s="17"/>
      <c r="DM52" s="17">
        <f>'[6]NSR Söndag 2023'!$J$17</f>
        <v>69.8</v>
      </c>
      <c r="DN52" s="17">
        <f>'[6]NSR Söndag 2023'!$K$17</f>
        <v>18</v>
      </c>
      <c r="DO52" s="17"/>
      <c r="DP52" s="17">
        <f>'[6]NSR Söndag 2023'!$Q$17</f>
        <v>141.5</v>
      </c>
      <c r="DQ52" s="17">
        <f>'[6]NSR Söndag 2023'!$R$17</f>
        <v>15</v>
      </c>
      <c r="DR52" s="4"/>
      <c r="DT52" s="17"/>
      <c r="DU52" s="10">
        <f>(DJ52+DM52+DT52)*$A$3</f>
        <v>6585.41</v>
      </c>
      <c r="DV52" s="17">
        <f>'[6]NSR Söndag 2023'!$R$17</f>
        <v>15</v>
      </c>
      <c r="DW52" s="17" t="str">
        <f t="shared" si="13"/>
        <v>Lars Björklund</v>
      </c>
      <c r="DX52" s="17">
        <f>'[8]NSR Lördag 2023'!$C$16</f>
        <v>71.150000000000006</v>
      </c>
      <c r="DY52" s="17">
        <f>'[8]NSR Lördag 2023'!$D$16</f>
        <v>17</v>
      </c>
      <c r="DZ52" s="17"/>
      <c r="EA52" s="17">
        <f>'[8]NSR Lördag 2023'!$J$16</f>
        <v>71.849999999999994</v>
      </c>
      <c r="EB52" s="17">
        <f>'[8]NSR Lördag 2023'!$K$16</f>
        <v>15</v>
      </c>
      <c r="EC52" s="17"/>
      <c r="ED52" s="17">
        <f>'[8]NSR Lördag 2023'!$Q$16</f>
        <v>143</v>
      </c>
      <c r="EE52" s="17">
        <f>'[8]NSR Lördag 2023'!$R$16</f>
        <v>15</v>
      </c>
      <c r="EF52" s="17"/>
      <c r="EG52" s="17"/>
      <c r="EH52" s="17"/>
      <c r="EI52" s="10">
        <f t="shared" si="14"/>
        <v>6655.22</v>
      </c>
      <c r="EJ52" s="17">
        <f>'[8]NSR Lördag 2023'!$R$16</f>
        <v>15</v>
      </c>
      <c r="EK52" s="17"/>
      <c r="EL52" s="17"/>
      <c r="EM52" s="17"/>
      <c r="EN52" s="17"/>
      <c r="EO52" s="17"/>
      <c r="ES52" s="15">
        <f t="shared" si="15"/>
        <v>425.95000000000005</v>
      </c>
      <c r="ET52" s="10">
        <f t="shared" si="43"/>
        <v>19823.713000000003</v>
      </c>
      <c r="EU52" s="12">
        <f t="shared" si="16"/>
        <v>19.823713000000005</v>
      </c>
      <c r="EV52">
        <f t="shared" si="17"/>
        <v>0</v>
      </c>
      <c r="EX52" s="4">
        <v>15</v>
      </c>
      <c r="EY52" s="4"/>
      <c r="EZ52" s="4"/>
      <c r="FA52" s="4">
        <f>DH52</f>
        <v>20</v>
      </c>
      <c r="FG52" s="4"/>
      <c r="FH52" s="4"/>
      <c r="FI52" s="4">
        <f>DH52</f>
        <v>20</v>
      </c>
      <c r="FJ52" s="4">
        <f>DV52</f>
        <v>15</v>
      </c>
      <c r="FK52" s="4">
        <f>EJ52</f>
        <v>15</v>
      </c>
      <c r="FL52" s="4"/>
      <c r="FO52" s="4"/>
      <c r="FP52" s="4"/>
      <c r="FQ52" s="4"/>
      <c r="FS52" s="10"/>
      <c r="FT52" s="25"/>
      <c r="FU52" s="4"/>
      <c r="FV52" s="4"/>
      <c r="FW52" s="15"/>
      <c r="FX52" s="4"/>
      <c r="FY52" s="15"/>
      <c r="GA52" s="15">
        <f>DP52</f>
        <v>141.5</v>
      </c>
      <c r="GB52" s="15"/>
      <c r="GC52" s="15">
        <f t="shared" si="44"/>
        <v>143</v>
      </c>
      <c r="GD52" s="15"/>
      <c r="GF52" s="4"/>
      <c r="GG52" s="4"/>
      <c r="GH52" s="4"/>
      <c r="GI52" s="4"/>
      <c r="GJ52" s="4"/>
      <c r="GK52" s="15"/>
    </row>
    <row r="53" spans="1:193" x14ac:dyDescent="0.25">
      <c r="A53" t="s">
        <v>119</v>
      </c>
      <c r="AA53" t="str">
        <f t="shared" si="7"/>
        <v>Pompe Pallin</v>
      </c>
      <c r="AO53" s="4" t="str">
        <f t="shared" si="8"/>
        <v>Pompe Pallin</v>
      </c>
      <c r="BE53" s="4"/>
      <c r="BF53" s="4"/>
      <c r="BG53" s="4"/>
      <c r="BP53" s="10"/>
      <c r="BQ53" s="17"/>
      <c r="BR53" s="4" t="str">
        <f>A53</f>
        <v>Pompe Pallin</v>
      </c>
      <c r="BS53" s="4"/>
      <c r="BT53" s="4"/>
      <c r="BU53" s="4"/>
      <c r="BV53" s="4"/>
      <c r="BW53" s="4"/>
      <c r="BX53" s="4"/>
      <c r="BY53" s="15"/>
      <c r="BZ53" s="4"/>
      <c r="CA53" s="4"/>
      <c r="CD53" s="20"/>
      <c r="CH53" s="17"/>
      <c r="CI53" s="17"/>
      <c r="CJ53" s="17"/>
      <c r="CK53" s="17"/>
      <c r="CL53" s="17"/>
      <c r="CM53" s="17"/>
      <c r="CN53" s="19"/>
      <c r="CO53" s="4"/>
      <c r="CP53" s="4"/>
      <c r="CS53" s="20"/>
      <c r="CT53" s="17"/>
      <c r="CU53" s="4" t="str">
        <f t="shared" si="12"/>
        <v>Pompe Pallin</v>
      </c>
      <c r="CV53" s="4">
        <f>'[6]NSR Lördag 2023'!$C$14</f>
        <v>74.75</v>
      </c>
      <c r="CW53" s="4">
        <f>'[6]NSR Lördag 2023'!$D$14</f>
        <v>16</v>
      </c>
      <c r="CX53" s="4"/>
      <c r="CY53" s="4">
        <f>'[6]NSR Lördag 2023'!$J$14</f>
        <v>75.650000000000006</v>
      </c>
      <c r="CZ53" s="4">
        <f>'[6]NSR Lördag 2023'!$K$14</f>
        <v>14</v>
      </c>
      <c r="DA53" s="4"/>
      <c r="DB53" s="4">
        <f>'[6]NSR Lördag 2023'!$Q$14</f>
        <v>150.4</v>
      </c>
      <c r="DC53" s="4">
        <f>'[6]NSR Lördag 2023'!$R$14</f>
        <v>14</v>
      </c>
      <c r="DD53" s="4"/>
      <c r="DG53" s="10">
        <f>(CV53+CY53+DF53)*$A$3</f>
        <v>6999.616</v>
      </c>
      <c r="DH53" s="4">
        <f>DC53</f>
        <v>14</v>
      </c>
      <c r="DJ53" s="17">
        <f>'[6]NSR Söndag 2023'!$C$15</f>
        <v>67.989999999999995</v>
      </c>
      <c r="DK53" s="17">
        <f>'[6]NSR Söndag 2023'!$D$15</f>
        <v>22</v>
      </c>
      <c r="DL53" s="17"/>
      <c r="DM53" s="17">
        <f>'[6]NSR Söndag 2023'!$J$15</f>
        <v>69.45</v>
      </c>
      <c r="DN53" s="17">
        <f>'[6]NSR Söndag 2023'!$K$15</f>
        <v>19</v>
      </c>
      <c r="DO53" s="17"/>
      <c r="DP53" s="17">
        <f>'[6]NSR Söndag 2023'!$Q$15</f>
        <v>137.44</v>
      </c>
      <c r="DQ53" s="17">
        <f>'[6]NSR Söndag 2023'!$R$15</f>
        <v>20</v>
      </c>
      <c r="DR53" s="4"/>
      <c r="DT53" s="17"/>
      <c r="DU53" s="10">
        <f>(DJ53+DM53+DT53)*$A$3</f>
        <v>6396.4575999999997</v>
      </c>
      <c r="DV53" s="17">
        <f>'[6]NSR Söndag 2023'!$R$15</f>
        <v>20</v>
      </c>
      <c r="DW53" s="17" t="str">
        <f t="shared" si="13"/>
        <v>Pompe Pallin</v>
      </c>
      <c r="DX53" s="17">
        <f>'[8]NSR Lördag 2023'!$C$9</f>
        <v>71.599999999999994</v>
      </c>
      <c r="DY53" s="17">
        <f>'[8]NSR Lördag 2023'!$D$9</f>
        <v>16</v>
      </c>
      <c r="DZ53" s="17"/>
      <c r="EA53" s="17">
        <f>'[8]NSR Lördag 2023'!$J$9</f>
        <v>71.3</v>
      </c>
      <c r="EB53" s="17">
        <f>'[8]NSR Lördag 2023'!$K$9</f>
        <v>16</v>
      </c>
      <c r="EC53" s="17"/>
      <c r="ED53" s="17">
        <f>'[8]NSR Lördag 2023'!$Q$9</f>
        <v>142.89999999999998</v>
      </c>
      <c r="EE53" s="17">
        <f>'[8]NSR Lördag 2023'!$R$9</f>
        <v>16</v>
      </c>
      <c r="EF53" s="17"/>
      <c r="EG53" s="17"/>
      <c r="EH53" s="17"/>
      <c r="EI53" s="10">
        <f t="shared" si="14"/>
        <v>6650.5659999999989</v>
      </c>
      <c r="EJ53" s="17">
        <f>'[8]NSR Lördag 2023'!$R$9</f>
        <v>16</v>
      </c>
      <c r="EK53" s="17"/>
      <c r="EL53" s="17"/>
      <c r="EM53" s="17"/>
      <c r="EN53" s="17"/>
      <c r="EO53" s="17"/>
      <c r="ES53" s="15">
        <f t="shared" si="15"/>
        <v>430.73999999999995</v>
      </c>
      <c r="ET53" s="10">
        <f t="shared" si="43"/>
        <v>20046.639599999999</v>
      </c>
      <c r="EU53" s="12">
        <f t="shared" si="16"/>
        <v>20.046639599999999</v>
      </c>
      <c r="EV53">
        <f t="shared" si="17"/>
        <v>0</v>
      </c>
      <c r="EX53" s="4">
        <v>20</v>
      </c>
      <c r="EY53" s="4"/>
      <c r="EZ53" s="4"/>
      <c r="FA53" s="4">
        <f>DH53</f>
        <v>14</v>
      </c>
      <c r="FG53" s="4"/>
      <c r="FH53" s="4"/>
      <c r="FI53" s="4">
        <f>DH53</f>
        <v>14</v>
      </c>
      <c r="FJ53" s="4">
        <f>DV53</f>
        <v>20</v>
      </c>
      <c r="FK53" s="4">
        <f>EJ53</f>
        <v>16</v>
      </c>
      <c r="FL53" s="4"/>
      <c r="FO53" s="4"/>
      <c r="FP53" s="4"/>
      <c r="FQ53" s="4"/>
      <c r="FS53" s="10"/>
      <c r="FT53" s="25"/>
      <c r="FU53" s="4"/>
      <c r="FV53" s="4"/>
      <c r="FW53" s="15"/>
      <c r="FX53" s="4"/>
      <c r="FY53" s="15"/>
      <c r="GA53" s="15">
        <f>DP53</f>
        <v>137.44</v>
      </c>
      <c r="GB53" s="15"/>
      <c r="GC53" s="15">
        <f t="shared" si="44"/>
        <v>142.89999999999998</v>
      </c>
      <c r="GD53" s="15"/>
      <c r="GF53" s="4"/>
      <c r="GG53" s="4"/>
      <c r="GH53" s="4"/>
      <c r="GI53" s="4"/>
      <c r="GJ53" s="4"/>
      <c r="GK53" s="15"/>
    </row>
    <row r="54" spans="1:193" x14ac:dyDescent="0.25">
      <c r="A54" t="s">
        <v>120</v>
      </c>
      <c r="AA54" t="str">
        <f t="shared" si="7"/>
        <v>Johan Hilltun</v>
      </c>
      <c r="AO54" s="4" t="str">
        <f t="shared" si="8"/>
        <v>Johan Hilltun</v>
      </c>
      <c r="BE54" s="4"/>
      <c r="BF54" s="4"/>
      <c r="BG54" s="4"/>
      <c r="BP54" s="10"/>
      <c r="BQ54" s="17"/>
      <c r="BR54" s="4" t="str">
        <f>A54</f>
        <v>Johan Hilltun</v>
      </c>
      <c r="BS54" s="4"/>
      <c r="BT54" s="4"/>
      <c r="BU54" s="4"/>
      <c r="BV54" s="4"/>
      <c r="BW54" s="4"/>
      <c r="BX54" s="4"/>
      <c r="BY54" s="15"/>
      <c r="BZ54" s="4"/>
      <c r="CA54" s="4"/>
      <c r="CD54" s="20"/>
      <c r="CH54" s="17"/>
      <c r="CI54" s="17"/>
      <c r="CJ54" s="17"/>
      <c r="CK54" s="17"/>
      <c r="CL54" s="17"/>
      <c r="CM54" s="17"/>
      <c r="CN54" s="19"/>
      <c r="CO54" s="4"/>
      <c r="CP54" s="4"/>
      <c r="CS54" s="20"/>
      <c r="CT54" s="17"/>
      <c r="CU54" s="4" t="str">
        <f t="shared" si="12"/>
        <v>Johan Hilltun</v>
      </c>
      <c r="CV54" s="4">
        <f>'[6]NSR Lördag 2023'!$C$28</f>
        <v>63.1</v>
      </c>
      <c r="CW54" s="4">
        <f>'[6]NSR Lördag 2023'!$D$28</f>
        <v>22</v>
      </c>
      <c r="CX54" s="4"/>
      <c r="CY54" s="4">
        <f>'[6]NSR Lördag 2023'!$J$28</f>
        <v>66.150000000000006</v>
      </c>
      <c r="CZ54" s="4">
        <f>'[6]NSR Lördag 2023'!$K$28</f>
        <v>23</v>
      </c>
      <c r="DA54" s="4"/>
      <c r="DB54" s="4">
        <f>'[6]NSR Lördag 2023'!$Q$28</f>
        <v>129.25</v>
      </c>
      <c r="DC54" s="4">
        <f>'[6]NSR Lördag 2023'!$R$28</f>
        <v>23</v>
      </c>
      <c r="DD54" s="4"/>
      <c r="DG54" s="10">
        <f>(CV54+CY54+DF54)*$A$3</f>
        <v>6015.2950000000001</v>
      </c>
      <c r="DH54" s="4">
        <f>DC54</f>
        <v>23</v>
      </c>
      <c r="DJ54" s="17">
        <f>'[6]NSR Söndag 2023'!$C$27</f>
        <v>64.650000000000006</v>
      </c>
      <c r="DK54" s="17">
        <f>'[6]NSR Söndag 2023'!$D$27</f>
        <v>24</v>
      </c>
      <c r="DL54" s="17"/>
      <c r="DM54" s="17">
        <f>'[6]NSR Söndag 2023'!$J$27</f>
        <v>63.75</v>
      </c>
      <c r="DN54" s="17">
        <f>'[6]NSR Söndag 2023'!$K$27</f>
        <v>24</v>
      </c>
      <c r="DO54" s="17"/>
      <c r="DP54" s="17">
        <f>'[6]NSR Söndag 2023'!$Q$27</f>
        <v>128.4</v>
      </c>
      <c r="DQ54" s="17">
        <f>'[6]NSR Söndag 2023'!$R$27</f>
        <v>24</v>
      </c>
      <c r="DR54" s="4"/>
      <c r="DT54" s="17"/>
      <c r="DU54" s="10">
        <f>(DJ54+DM54+DT54)*$A$3</f>
        <v>5975.7359999999999</v>
      </c>
      <c r="DV54" s="17">
        <f>'[6]NSR Söndag 2023'!$R$27</f>
        <v>24</v>
      </c>
      <c r="DW54" s="17" t="str">
        <f t="shared" si="13"/>
        <v>Johan Hilltun</v>
      </c>
      <c r="DX54" s="17">
        <f>'[8]NSR Lördag 2023'!$C$17</f>
        <v>64.5</v>
      </c>
      <c r="DY54" s="17">
        <f>'[8]NSR Lördag 2023'!$D$17</f>
        <v>23</v>
      </c>
      <c r="DZ54" s="17"/>
      <c r="EA54" s="17">
        <f>'[8]NSR Lördag 2023'!$J$17</f>
        <v>64.2</v>
      </c>
      <c r="EB54" s="17">
        <f>'[8]NSR Lördag 2023'!$K$17</f>
        <v>24</v>
      </c>
      <c r="EC54" s="17"/>
      <c r="ED54" s="17">
        <f>'[8]NSR Lördag 2023'!$Q$17</f>
        <v>128.69999999999999</v>
      </c>
      <c r="EE54" s="17">
        <f>'[8]NSR Lördag 2023'!$R$17</f>
        <v>24</v>
      </c>
      <c r="EF54" s="17"/>
      <c r="EG54" s="17"/>
      <c r="EH54" s="17"/>
      <c r="EI54" s="10">
        <f t="shared" si="14"/>
        <v>5989.6979999999994</v>
      </c>
      <c r="EJ54" s="17">
        <f>'[8]NSR Lördag 2023'!$R$17</f>
        <v>24</v>
      </c>
      <c r="EK54" s="17"/>
      <c r="EL54" s="17"/>
      <c r="EM54" s="17"/>
      <c r="EN54" s="17"/>
      <c r="EO54" s="17"/>
      <c r="ES54" s="15">
        <f t="shared" si="15"/>
        <v>386.34999999999997</v>
      </c>
      <c r="ET54" s="10">
        <f>ES54*$A$3</f>
        <v>17980.728999999999</v>
      </c>
      <c r="EU54" s="12">
        <f t="shared" si="16"/>
        <v>17.980729</v>
      </c>
      <c r="EV54">
        <f t="shared" si="17"/>
        <v>0</v>
      </c>
      <c r="EX54" s="4">
        <v>24</v>
      </c>
      <c r="EY54" s="4"/>
      <c r="EZ54" s="4"/>
      <c r="FA54" s="4">
        <f>DH54</f>
        <v>23</v>
      </c>
      <c r="FG54" s="4"/>
      <c r="FH54" s="4"/>
      <c r="FI54" s="4">
        <f>DH54</f>
        <v>23</v>
      </c>
      <c r="FJ54" s="4">
        <f>DV54</f>
        <v>24</v>
      </c>
      <c r="FK54" s="4">
        <f>EJ54</f>
        <v>24</v>
      </c>
      <c r="FL54" s="4"/>
      <c r="FO54" s="4"/>
      <c r="FP54" s="4"/>
      <c r="FQ54" s="4"/>
      <c r="FS54" s="10"/>
      <c r="FT54" s="25"/>
      <c r="FU54" s="4"/>
      <c r="FV54" s="4"/>
      <c r="FW54" s="15"/>
      <c r="FX54" s="4"/>
      <c r="FY54" s="15"/>
      <c r="GA54" s="15">
        <f>DP54</f>
        <v>128.4</v>
      </c>
      <c r="GB54" s="15"/>
      <c r="GC54" s="15">
        <f t="shared" si="44"/>
        <v>128.69999999999999</v>
      </c>
      <c r="GD54" s="15"/>
      <c r="GF54" s="4"/>
      <c r="GG54" s="4"/>
      <c r="GH54" s="4"/>
      <c r="GI54" s="4"/>
      <c r="GJ54" s="4"/>
      <c r="GK54" s="15"/>
    </row>
    <row r="55" spans="1:193" x14ac:dyDescent="0.25">
      <c r="A55" t="s">
        <v>131</v>
      </c>
      <c r="AA55" t="str">
        <f t="shared" si="7"/>
        <v>Carl Gustav Moberg</v>
      </c>
      <c r="AO55" s="4" t="str">
        <f t="shared" si="8"/>
        <v>Carl Gustav Moberg</v>
      </c>
      <c r="BE55" s="4"/>
      <c r="BF55" s="4"/>
      <c r="BG55" s="4"/>
      <c r="BP55" s="10"/>
      <c r="BQ55" s="17"/>
      <c r="BR55" s="4" t="str">
        <f>A55</f>
        <v>Carl Gustav Moberg</v>
      </c>
      <c r="BS55" s="4"/>
      <c r="BT55" s="4"/>
      <c r="BU55" s="4"/>
      <c r="BV55" s="4"/>
      <c r="BW55" s="4"/>
      <c r="BX55" s="4"/>
      <c r="BY55" s="15"/>
      <c r="BZ55" s="4"/>
      <c r="CA55" s="4"/>
      <c r="CD55" s="20"/>
      <c r="CH55" s="17"/>
      <c r="CI55" s="17"/>
      <c r="CJ55" s="17"/>
      <c r="CK55" s="17"/>
      <c r="CL55" s="17"/>
      <c r="CM55" s="17"/>
      <c r="CN55" s="19"/>
      <c r="CO55" s="4"/>
      <c r="CP55" s="4"/>
      <c r="CS55" s="20"/>
      <c r="CT55" s="17"/>
      <c r="CU55" s="4" t="str">
        <f t="shared" si="12"/>
        <v>Carl Gustav Moberg</v>
      </c>
      <c r="CV55" s="4"/>
      <c r="CW55" s="4"/>
      <c r="CX55" s="4"/>
      <c r="CY55" s="4"/>
      <c r="CZ55" s="4"/>
      <c r="DA55" s="4"/>
      <c r="DB55" s="4"/>
      <c r="DC55" s="4"/>
      <c r="DD55" s="4"/>
      <c r="DG55" s="10"/>
      <c r="DH55" s="4"/>
      <c r="DJ55" s="17"/>
      <c r="DK55" s="17"/>
      <c r="DL55" s="17"/>
      <c r="DM55" s="17"/>
      <c r="DN55" s="17"/>
      <c r="DO55" s="17"/>
      <c r="DP55" s="17"/>
      <c r="DQ55" s="17"/>
      <c r="DR55" s="4"/>
      <c r="DT55" s="17"/>
      <c r="DU55" s="10"/>
      <c r="DV55" s="17"/>
      <c r="DW55" s="17" t="str">
        <f t="shared" si="13"/>
        <v>Carl Gustav Moberg</v>
      </c>
      <c r="DX55" s="17">
        <f>'[8]NSR Lördag 2023'!$C$28</f>
        <v>70.900000000000006</v>
      </c>
      <c r="DY55" s="17">
        <f>'[8]NSR Lördag 2023'!$D$28</f>
        <v>18</v>
      </c>
      <c r="DZ55" s="17"/>
      <c r="EA55" s="17">
        <f>'[8]NSR Lördag 2023'!$J$28</f>
        <v>70.95</v>
      </c>
      <c r="EB55" s="17">
        <f>'[8]NSR Lördag 2023'!$K$28</f>
        <v>17</v>
      </c>
      <c r="EC55" s="17"/>
      <c r="ED55" s="17">
        <f>'[8]NSR Lördag 2023'!$Q$28</f>
        <v>141.85000000000002</v>
      </c>
      <c r="EE55" s="17">
        <f>'[8]NSR Lördag 2023'!$R$28</f>
        <v>18</v>
      </c>
      <c r="EF55" s="17"/>
      <c r="EG55" s="17"/>
      <c r="EH55" s="17"/>
      <c r="EI55" s="10">
        <f t="shared" si="14"/>
        <v>6601.6990000000005</v>
      </c>
      <c r="EJ55" s="17">
        <f>'[8]NSR Lördag 2023'!$R$28</f>
        <v>18</v>
      </c>
      <c r="EK55" s="17"/>
      <c r="EL55" s="17"/>
      <c r="EM55" s="17"/>
      <c r="EN55" s="17"/>
      <c r="EO55" s="17"/>
      <c r="ES55" s="15">
        <f t="shared" si="15"/>
        <v>141.85000000000002</v>
      </c>
      <c r="ET55" s="10">
        <f t="shared" ref="ET55:ET57" si="48">ES55*$A$3</f>
        <v>6601.6990000000005</v>
      </c>
      <c r="EU55" s="12">
        <f t="shared" si="16"/>
        <v>6.6016990000000009</v>
      </c>
      <c r="EV55">
        <f t="shared" si="17"/>
        <v>0</v>
      </c>
      <c r="EX55" s="4"/>
      <c r="EY55" s="4"/>
      <c r="EZ55" s="4"/>
      <c r="FA55" s="4"/>
      <c r="FG55" s="4"/>
      <c r="FH55" s="4"/>
      <c r="FI55" s="4"/>
      <c r="FJ55" s="4"/>
      <c r="FK55" s="4">
        <f t="shared" ref="FK55:FK57" si="49">EJ55</f>
        <v>18</v>
      </c>
      <c r="FL55" s="4"/>
      <c r="FO55" s="4"/>
      <c r="FP55" s="4"/>
      <c r="FQ55" s="4"/>
      <c r="FS55" s="10"/>
      <c r="FT55" s="25"/>
      <c r="FU55" s="4"/>
      <c r="FV55" s="4"/>
      <c r="FW55" s="15"/>
      <c r="FX55" s="4"/>
      <c r="FY55" s="15"/>
      <c r="GA55" s="15"/>
      <c r="GB55" s="15"/>
      <c r="GC55" s="15">
        <f t="shared" si="44"/>
        <v>141.85000000000002</v>
      </c>
      <c r="GD55" s="15"/>
      <c r="GF55" s="4"/>
      <c r="GG55" s="4"/>
      <c r="GH55" s="4"/>
      <c r="GI55" s="4"/>
      <c r="GJ55" s="4"/>
      <c r="GK55" s="15"/>
    </row>
    <row r="56" spans="1:193" x14ac:dyDescent="0.25">
      <c r="A56" t="s">
        <v>132</v>
      </c>
      <c r="AA56" t="str">
        <f t="shared" si="7"/>
        <v>Stefan Englesson</v>
      </c>
      <c r="AO56" s="4" t="str">
        <f t="shared" si="8"/>
        <v>Stefan Englesson</v>
      </c>
      <c r="BE56" s="4"/>
      <c r="BF56" s="4"/>
      <c r="BG56" s="4"/>
      <c r="BP56" s="10"/>
      <c r="BQ56" s="17"/>
      <c r="BR56" s="4" t="str">
        <f>A56</f>
        <v>Stefan Englesson</v>
      </c>
      <c r="BS56" s="4"/>
      <c r="BT56" s="4"/>
      <c r="BU56" s="4"/>
      <c r="BV56" s="4"/>
      <c r="BW56" s="4"/>
      <c r="BX56" s="4"/>
      <c r="BY56" s="15"/>
      <c r="BZ56" s="4"/>
      <c r="CA56" s="4"/>
      <c r="CD56" s="20"/>
      <c r="CH56" s="17"/>
      <c r="CI56" s="17"/>
      <c r="CJ56" s="17"/>
      <c r="CK56" s="17"/>
      <c r="CL56" s="17"/>
      <c r="CM56" s="17"/>
      <c r="CN56" s="19"/>
      <c r="CO56" s="4"/>
      <c r="CP56" s="4"/>
      <c r="CS56" s="20"/>
      <c r="CT56" s="17"/>
      <c r="CU56" s="4" t="str">
        <f t="shared" si="12"/>
        <v>Stefan Englesson</v>
      </c>
      <c r="CV56" s="4"/>
      <c r="CW56" s="4"/>
      <c r="CX56" s="4"/>
      <c r="CY56" s="4"/>
      <c r="CZ56" s="4"/>
      <c r="DA56" s="4"/>
      <c r="DB56" s="4"/>
      <c r="DC56" s="4"/>
      <c r="DD56" s="4"/>
      <c r="DG56" s="10"/>
      <c r="DH56" s="4"/>
      <c r="DJ56" s="17"/>
      <c r="DK56" s="17"/>
      <c r="DL56" s="17"/>
      <c r="DM56" s="17"/>
      <c r="DN56" s="17"/>
      <c r="DO56" s="17"/>
      <c r="DP56" s="17"/>
      <c r="DQ56" s="17"/>
      <c r="DR56" s="4"/>
      <c r="DT56" s="17"/>
      <c r="DU56" s="10"/>
      <c r="DV56" s="17"/>
      <c r="DW56" s="17" t="str">
        <f t="shared" si="13"/>
        <v>Stefan Englesson</v>
      </c>
      <c r="DX56" s="17">
        <f>'[8]NSR Lördag 2023'!$C$29</f>
        <v>63.7</v>
      </c>
      <c r="DY56" s="17">
        <f>'[8]NSR Lördag 2023'!$D$29</f>
        <v>24</v>
      </c>
      <c r="DZ56" s="17"/>
      <c r="EA56" s="17">
        <f>'[8]NSR Lördag 2023'!$J$29</f>
        <v>65.75</v>
      </c>
      <c r="EB56" s="17">
        <f>'[8]NSR Lördag 2023'!$K$29</f>
        <v>23</v>
      </c>
      <c r="EC56" s="17"/>
      <c r="ED56" s="17">
        <f>'[8]NSR Lördag 2023'!$Q$29</f>
        <v>129.44999999999999</v>
      </c>
      <c r="EE56" s="17">
        <f>'[8]NSR Lördag 2023'!$R$29</f>
        <v>23</v>
      </c>
      <c r="EF56" s="17"/>
      <c r="EG56" s="17"/>
      <c r="EH56" s="17"/>
      <c r="EI56" s="10">
        <f t="shared" si="14"/>
        <v>6024.6029999999992</v>
      </c>
      <c r="EJ56" s="17">
        <f>'[8]NSR Lördag 2023'!$R$29</f>
        <v>23</v>
      </c>
      <c r="EK56" s="17"/>
      <c r="EL56" s="17"/>
      <c r="EM56" s="17"/>
      <c r="EN56" s="17"/>
      <c r="EO56" s="17"/>
      <c r="ES56" s="15">
        <f t="shared" si="15"/>
        <v>129.44999999999999</v>
      </c>
      <c r="ET56" s="10">
        <f t="shared" si="48"/>
        <v>6024.6029999999992</v>
      </c>
      <c r="EU56" s="12">
        <f t="shared" si="16"/>
        <v>6.024602999999999</v>
      </c>
      <c r="EV56">
        <f t="shared" si="17"/>
        <v>0</v>
      </c>
      <c r="EX56" s="4"/>
      <c r="EY56" s="4"/>
      <c r="EZ56" s="4"/>
      <c r="FA56" s="4"/>
      <c r="FG56" s="4"/>
      <c r="FH56" s="4"/>
      <c r="FI56" s="4"/>
      <c r="FJ56" s="4"/>
      <c r="FK56" s="4">
        <f t="shared" si="49"/>
        <v>23</v>
      </c>
      <c r="FL56" s="4"/>
      <c r="FO56" s="4"/>
      <c r="FP56" s="4"/>
      <c r="FQ56" s="4"/>
      <c r="FS56" s="10"/>
      <c r="FT56" s="25"/>
      <c r="FU56" s="4"/>
      <c r="FV56" s="4"/>
      <c r="FW56" s="15"/>
      <c r="FX56" s="4"/>
      <c r="FY56" s="15"/>
      <c r="GA56" s="15"/>
      <c r="GB56" s="15"/>
      <c r="GC56" s="15">
        <f t="shared" si="44"/>
        <v>129.44999999999999</v>
      </c>
      <c r="GD56" s="15"/>
      <c r="GF56" s="4"/>
      <c r="GG56" s="4"/>
      <c r="GH56" s="4"/>
      <c r="GI56" s="4"/>
      <c r="GJ56" s="4"/>
      <c r="GK56" s="15"/>
    </row>
    <row r="57" spans="1:193" x14ac:dyDescent="0.25">
      <c r="A57" t="s">
        <v>133</v>
      </c>
      <c r="AA57" t="str">
        <f t="shared" si="7"/>
        <v>Beo Ohlson</v>
      </c>
      <c r="AO57" s="4" t="str">
        <f t="shared" si="8"/>
        <v>Beo Ohlson</v>
      </c>
      <c r="BE57" s="4"/>
      <c r="BF57" s="4"/>
      <c r="BG57" s="4"/>
      <c r="BP57" s="10"/>
      <c r="BQ57" s="17"/>
      <c r="BR57" s="4" t="str">
        <f>A57</f>
        <v>Beo Ohlson</v>
      </c>
      <c r="BS57" s="4"/>
      <c r="BT57" s="4"/>
      <c r="BU57" s="4"/>
      <c r="BV57" s="4"/>
      <c r="BW57" s="4"/>
      <c r="BX57" s="4"/>
      <c r="BY57" s="15"/>
      <c r="BZ57" s="4"/>
      <c r="CA57" s="4"/>
      <c r="CD57" s="20"/>
      <c r="CH57" s="17"/>
      <c r="CI57" s="17"/>
      <c r="CJ57" s="17"/>
      <c r="CK57" s="17"/>
      <c r="CL57" s="17"/>
      <c r="CM57" s="17"/>
      <c r="CN57" s="19"/>
      <c r="CO57" s="4"/>
      <c r="CP57" s="4"/>
      <c r="CS57" s="20"/>
      <c r="CT57" s="17"/>
      <c r="CU57" s="4" t="str">
        <f t="shared" si="12"/>
        <v>Beo Ohlson</v>
      </c>
      <c r="CV57" s="4"/>
      <c r="CW57" s="4"/>
      <c r="CX57" s="4"/>
      <c r="CY57" s="4"/>
      <c r="CZ57" s="4"/>
      <c r="DA57" s="4"/>
      <c r="DB57" s="4"/>
      <c r="DC57" s="4"/>
      <c r="DD57" s="4"/>
      <c r="DG57" s="10"/>
      <c r="DH57" s="4"/>
      <c r="DJ57" s="17"/>
      <c r="DK57" s="17"/>
      <c r="DL57" s="17"/>
      <c r="DM57" s="17"/>
      <c r="DN57" s="17"/>
      <c r="DO57" s="17"/>
      <c r="DP57" s="17"/>
      <c r="DQ57" s="17"/>
      <c r="DR57" s="4"/>
      <c r="DT57" s="17"/>
      <c r="DU57" s="10"/>
      <c r="DV57" s="17"/>
      <c r="DW57" s="17" t="str">
        <f t="shared" si="13"/>
        <v>Beo Ohlson</v>
      </c>
      <c r="DX57" s="17">
        <f>'[8]NSR Lördag 2023'!$C$20</f>
        <v>68</v>
      </c>
      <c r="DY57" s="17">
        <f>'[8]NSR Lördag 2023'!$D$20</f>
        <v>20</v>
      </c>
      <c r="DZ57" s="17"/>
      <c r="EA57" s="17">
        <f>'[8]NSR Lördag 2023'!$J$20</f>
        <v>68.45</v>
      </c>
      <c r="EB57" s="17">
        <f>'[8]NSR Lördag 2023'!$K$20</f>
        <v>22</v>
      </c>
      <c r="EC57" s="17"/>
      <c r="ED57" s="17">
        <f>'[8]NSR Lördag 2023'!$Q$20</f>
        <v>136.44999999999999</v>
      </c>
      <c r="EE57" s="17">
        <f>'[8]NSR Lördag 2023'!$R$20</f>
        <v>21</v>
      </c>
      <c r="EF57" s="17"/>
      <c r="EG57" s="17"/>
      <c r="EH57" s="17"/>
      <c r="EI57" s="10">
        <f t="shared" si="14"/>
        <v>6350.3829999999989</v>
      </c>
      <c r="EJ57" s="17">
        <f>'[8]NSR Lördag 2023'!$R$20</f>
        <v>21</v>
      </c>
      <c r="EK57" s="17"/>
      <c r="EL57" s="17"/>
      <c r="EM57" s="17"/>
      <c r="EN57" s="17"/>
      <c r="EO57" s="17"/>
      <c r="ES57" s="15">
        <f t="shared" si="15"/>
        <v>136.44999999999999</v>
      </c>
      <c r="ET57" s="10">
        <f t="shared" si="48"/>
        <v>6350.3829999999989</v>
      </c>
      <c r="EU57" s="12">
        <f t="shared" si="16"/>
        <v>6.350382999999999</v>
      </c>
      <c r="EV57">
        <f t="shared" si="17"/>
        <v>0</v>
      </c>
      <c r="EX57" s="4"/>
      <c r="EY57" s="4"/>
      <c r="EZ57" s="4"/>
      <c r="FA57" s="4"/>
      <c r="FG57" s="4"/>
      <c r="FH57" s="4"/>
      <c r="FI57" s="4"/>
      <c r="FJ57" s="4"/>
      <c r="FK57" s="4">
        <f t="shared" si="49"/>
        <v>21</v>
      </c>
      <c r="FL57" s="4"/>
      <c r="FO57" s="4"/>
      <c r="FP57" s="4"/>
      <c r="FQ57" s="4"/>
      <c r="FS57" s="10"/>
      <c r="FT57" s="25"/>
      <c r="FU57" s="4"/>
      <c r="FV57" s="4"/>
      <c r="FW57" s="15"/>
      <c r="FX57" s="4"/>
      <c r="FY57" s="15"/>
      <c r="GA57" s="15"/>
      <c r="GB57" s="15"/>
      <c r="GC57" s="15">
        <f t="shared" si="44"/>
        <v>136.44999999999999</v>
      </c>
      <c r="GD57" s="15"/>
      <c r="GF57" s="4"/>
      <c r="GG57" s="4"/>
      <c r="GH57" s="4"/>
      <c r="GI57" s="4"/>
      <c r="GJ57" s="4"/>
      <c r="GK57" s="15"/>
    </row>
    <row r="58" spans="1:193" x14ac:dyDescent="0.25">
      <c r="AO58" s="4"/>
      <c r="BE58" s="4"/>
      <c r="BF58" s="4"/>
      <c r="BG58" s="4"/>
      <c r="BP58" s="10"/>
      <c r="BQ58" s="17"/>
      <c r="BR58" s="4"/>
      <c r="BS58" s="4"/>
      <c r="BT58" s="4"/>
      <c r="BU58" s="4"/>
      <c r="BV58" s="4"/>
      <c r="BW58" s="4"/>
      <c r="BX58" s="4"/>
      <c r="BY58" s="15"/>
      <c r="BZ58" s="4"/>
      <c r="CA58" s="4"/>
      <c r="CD58" s="20"/>
      <c r="CH58" s="17"/>
      <c r="CI58" s="17"/>
      <c r="CJ58" s="17"/>
      <c r="CK58" s="17"/>
      <c r="CL58" s="17"/>
      <c r="CM58" s="17"/>
      <c r="CN58" s="19"/>
      <c r="CO58" s="4"/>
      <c r="CP58" s="4"/>
      <c r="CS58" s="20"/>
      <c r="CT58" s="17"/>
      <c r="CU58" s="4"/>
      <c r="CV58" s="4"/>
      <c r="CW58" s="4"/>
      <c r="CX58" s="4"/>
      <c r="CY58" s="4"/>
      <c r="CZ58" s="4"/>
      <c r="DA58" s="4"/>
      <c r="DB58" s="4"/>
      <c r="DC58" s="4"/>
      <c r="DD58" s="4"/>
      <c r="DG58" s="10"/>
      <c r="DH58" s="4"/>
      <c r="DJ58" s="17"/>
      <c r="DK58" s="17"/>
      <c r="DL58" s="17"/>
      <c r="DM58" s="17"/>
      <c r="DN58" s="17"/>
      <c r="DO58" s="17"/>
      <c r="DP58" s="17"/>
      <c r="DQ58" s="17"/>
      <c r="DR58" s="4"/>
      <c r="DT58" s="17"/>
      <c r="DU58" s="10"/>
      <c r="DV58" s="17"/>
      <c r="DW58" s="17"/>
      <c r="DX58" s="17"/>
      <c r="DY58" s="17"/>
      <c r="ED58" s="16"/>
      <c r="EI58" s="17"/>
      <c r="EJ58" s="17"/>
      <c r="EK58" s="17"/>
      <c r="EL58" s="17"/>
      <c r="EM58" s="17"/>
      <c r="EN58" s="17"/>
      <c r="EO58" s="17"/>
      <c r="ES58" s="15"/>
      <c r="ET58" s="10"/>
      <c r="EU58" s="12"/>
      <c r="EX58" s="4"/>
      <c r="EY58" s="4"/>
      <c r="EZ58" s="4"/>
      <c r="FA58" s="4"/>
      <c r="FG58" s="4"/>
      <c r="FH58" s="4"/>
      <c r="FI58" s="4"/>
      <c r="FJ58" s="4"/>
      <c r="FK58" s="4"/>
      <c r="FL58" s="4"/>
      <c r="FO58" s="4"/>
      <c r="FP58" s="4"/>
      <c r="FQ58" s="4"/>
      <c r="FS58" s="10"/>
      <c r="FT58" s="25"/>
      <c r="FU58" s="4"/>
      <c r="FV58" s="4"/>
      <c r="FW58" s="15"/>
      <c r="FX58" s="4"/>
      <c r="FY58" s="15"/>
      <c r="GA58" s="15"/>
      <c r="GB58" s="15"/>
      <c r="GC58" s="15"/>
      <c r="GD58" s="15"/>
      <c r="GF58" s="4"/>
      <c r="GG58" s="4"/>
      <c r="GH58" s="4"/>
      <c r="GI58" s="4"/>
      <c r="GJ58" s="4"/>
      <c r="GK58" s="15"/>
    </row>
    <row r="59" spans="1:193" ht="15" customHeight="1" x14ac:dyDescent="0.25">
      <c r="AO59" s="4" t="s">
        <v>106</v>
      </c>
      <c r="AQ59" s="4">
        <f>COUNTA(AS5:AS51)</f>
        <v>31</v>
      </c>
      <c r="AV59" s="16">
        <f>SUM(AV5:AV44)</f>
        <v>4440.1200000000008</v>
      </c>
      <c r="AZ59">
        <f>SUM(AZ5:AZ44)</f>
        <v>393.05</v>
      </c>
      <c r="BD59" s="33" t="s">
        <v>107</v>
      </c>
      <c r="BE59" s="32">
        <f>COUNTA(BF5:BF51)</f>
        <v>30</v>
      </c>
      <c r="BK59">
        <f>SUM(BK5:BK51)</f>
        <v>4336.55</v>
      </c>
      <c r="BO59" s="16">
        <f>SUM(BO5:BO50)</f>
        <v>410.40000000000003</v>
      </c>
      <c r="BR59" s="4" t="s">
        <v>106</v>
      </c>
      <c r="BT59" s="4">
        <f>COUNTA(BV5:BV51)</f>
        <v>25</v>
      </c>
      <c r="BY59" s="16">
        <f>SUM(BY5:BY51)</f>
        <v>3636.0799999999995</v>
      </c>
      <c r="CC59">
        <f>SUM(CC5:CC50)</f>
        <v>408.08100000000002</v>
      </c>
      <c r="CG59" s="31" t="s">
        <v>106</v>
      </c>
      <c r="CI59" s="32">
        <f>COUNTA(CI5:CI51)</f>
        <v>25</v>
      </c>
      <c r="CN59" s="16">
        <f>SUM(CN5:CN51)</f>
        <v>3719.6500000000005</v>
      </c>
      <c r="CR59">
        <f>SUM(CR5:CR50)</f>
        <v>393.5</v>
      </c>
      <c r="CU59" s="4" t="s">
        <v>106</v>
      </c>
      <c r="CW59" s="4">
        <f>COUNTA(CY5:CY54)</f>
        <v>24</v>
      </c>
      <c r="DB59" s="16">
        <f>SUM(DB5:DB54)</f>
        <v>3630.0199999999995</v>
      </c>
      <c r="DF59">
        <f>SUM(DF5:DF54)</f>
        <v>422.75</v>
      </c>
      <c r="DI59" s="31" t="s">
        <v>106</v>
      </c>
      <c r="DK59" s="32">
        <f>COUNTA(DK5:DK54)</f>
        <v>24</v>
      </c>
      <c r="DP59" s="16">
        <f>SUM(DP5:DP54)</f>
        <v>3495.71</v>
      </c>
      <c r="DT59">
        <f>SUM(DT5:DT54)</f>
        <v>400.04999999999995</v>
      </c>
      <c r="DY59" s="32">
        <f>COUNTA(DY5:DY57)</f>
        <v>25</v>
      </c>
      <c r="ED59" s="16">
        <f>SUM(ED5:ED58)</f>
        <v>3578.1499999999992</v>
      </c>
      <c r="EH59">
        <f>SUM(EH5:EH58)</f>
        <v>399.90000000000003</v>
      </c>
      <c r="ES59" s="16">
        <f>SUM(ES5:ES54)</f>
        <v>40751.510999999984</v>
      </c>
      <c r="EU59" s="18">
        <f>SUM(EU5:EU54)</f>
        <v>1896.5753219399999</v>
      </c>
      <c r="FO59" s="4"/>
      <c r="FU59" s="4"/>
      <c r="FV59" s="4"/>
      <c r="FW59" s="4"/>
      <c r="FX59" s="4"/>
      <c r="FY59" s="4"/>
      <c r="GF59" s="4"/>
      <c r="GG59" s="4"/>
      <c r="GH59" s="4"/>
      <c r="GI59" s="4"/>
      <c r="GJ59" s="4"/>
      <c r="GK59" s="4"/>
    </row>
    <row r="60" spans="1:193" x14ac:dyDescent="0.25">
      <c r="AW60" t="s">
        <v>62</v>
      </c>
      <c r="AY60" s="16">
        <f>AV59+AZ59</f>
        <v>4833.170000000001</v>
      </c>
      <c r="BD60" s="33"/>
      <c r="BE60" s="32"/>
      <c r="BL60" t="s">
        <v>68</v>
      </c>
      <c r="BN60" s="16">
        <f>BK59+BO59</f>
        <v>4746.95</v>
      </c>
      <c r="BZ60" t="s">
        <v>100</v>
      </c>
      <c r="CB60" s="16">
        <f>BY59+CC59</f>
        <v>4044.1609999999996</v>
      </c>
      <c r="CG60" s="31"/>
      <c r="CI60" s="32"/>
      <c r="CO60" t="s">
        <v>62</v>
      </c>
      <c r="CQ60" s="16">
        <f>CN59+CR59</f>
        <v>4113.1500000000005</v>
      </c>
      <c r="DC60" t="s">
        <v>122</v>
      </c>
      <c r="DE60" s="16">
        <f>DB59+DF59</f>
        <v>4052.7699999999995</v>
      </c>
      <c r="DI60" s="31"/>
      <c r="DK60" s="32"/>
      <c r="DQ60" t="s">
        <v>62</v>
      </c>
      <c r="DS60" s="16">
        <f>DP59+DT59</f>
        <v>3895.76</v>
      </c>
      <c r="DY60" s="32"/>
      <c r="EE60" t="s">
        <v>62</v>
      </c>
      <c r="EG60" s="16">
        <f>ED59+EH59</f>
        <v>3978.0499999999993</v>
      </c>
      <c r="GF60" s="4"/>
      <c r="GG60" s="4"/>
      <c r="GH60" s="4"/>
      <c r="GI60" s="4"/>
      <c r="GJ60" s="4"/>
      <c r="GK60" s="4"/>
    </row>
    <row r="61" spans="1:193" x14ac:dyDescent="0.25">
      <c r="AW61" t="s">
        <v>63</v>
      </c>
      <c r="AY61" s="18">
        <f>AY60*$A$3</f>
        <v>224935.73180000004</v>
      </c>
      <c r="BD61" s="33"/>
      <c r="BE61" s="32"/>
      <c r="BL61" t="s">
        <v>69</v>
      </c>
      <c r="BN61" s="18">
        <f>BN60*$A$3</f>
        <v>220923.05299999999</v>
      </c>
      <c r="BZ61" t="s">
        <v>101</v>
      </c>
      <c r="CB61" s="18">
        <f>CB60*$A$3</f>
        <v>188215.25293999998</v>
      </c>
      <c r="CG61" s="31"/>
      <c r="CI61" s="32"/>
      <c r="CO61" t="s">
        <v>63</v>
      </c>
      <c r="CQ61" s="18">
        <f>CQ60*$A$3</f>
        <v>191426.00100000002</v>
      </c>
      <c r="DC61" t="s">
        <v>123</v>
      </c>
      <c r="DE61" s="18">
        <f>DE60*$A$3</f>
        <v>188615.91579999999</v>
      </c>
      <c r="DI61" s="31"/>
      <c r="DK61" s="32"/>
      <c r="DQ61" t="s">
        <v>63</v>
      </c>
      <c r="DS61" s="18">
        <f>DS60*$A$3</f>
        <v>181308.6704</v>
      </c>
      <c r="DY61" s="32"/>
      <c r="EE61" t="s">
        <v>63</v>
      </c>
      <c r="EG61" s="18">
        <f>EG60*$A$3</f>
        <v>185138.44699999996</v>
      </c>
    </row>
    <row r="62" spans="1:193" x14ac:dyDescent="0.25">
      <c r="AW62" t="s">
        <v>64</v>
      </c>
      <c r="AY62" s="18">
        <f>AY61/1000</f>
        <v>224.93573180000004</v>
      </c>
      <c r="BL62" t="s">
        <v>70</v>
      </c>
      <c r="BN62" s="18">
        <f>BN61/1000</f>
        <v>220.92305299999998</v>
      </c>
      <c r="BZ62" t="s">
        <v>102</v>
      </c>
      <c r="CB62" s="18">
        <f>CB61/1000</f>
        <v>188.21525293999997</v>
      </c>
      <c r="CO62" t="s">
        <v>64</v>
      </c>
      <c r="CQ62" s="18">
        <f>CQ61/1000</f>
        <v>191.42600100000001</v>
      </c>
      <c r="DC62" t="s">
        <v>124</v>
      </c>
      <c r="DE62" s="18">
        <f>DE61/1000</f>
        <v>188.61591579999998</v>
      </c>
      <c r="DQ62" t="s">
        <v>64</v>
      </c>
      <c r="DS62" s="18">
        <f>DS61/1000</f>
        <v>181.30867040000001</v>
      </c>
      <c r="EE62" t="s">
        <v>64</v>
      </c>
      <c r="EG62" s="18">
        <f>EG61/1000</f>
        <v>185.13844699999996</v>
      </c>
    </row>
    <row r="63" spans="1:193" x14ac:dyDescent="0.25">
      <c r="AW63" t="s">
        <v>65</v>
      </c>
      <c r="AY63" s="18">
        <f>AY62/10</f>
        <v>22.493573180000006</v>
      </c>
      <c r="BL63" t="s">
        <v>71</v>
      </c>
      <c r="BN63" s="18">
        <f>BN62/10</f>
        <v>22.0923053</v>
      </c>
      <c r="BZ63" t="s">
        <v>103</v>
      </c>
      <c r="CB63" s="18">
        <f>CB62/10</f>
        <v>18.821525293999997</v>
      </c>
      <c r="CO63" t="s">
        <v>65</v>
      </c>
      <c r="CQ63" s="18">
        <f>CQ62/10</f>
        <v>19.142600100000003</v>
      </c>
      <c r="DC63" t="s">
        <v>125</v>
      </c>
      <c r="DE63" s="18">
        <f>DE62/10</f>
        <v>18.861591579999999</v>
      </c>
      <c r="DQ63" t="s">
        <v>65</v>
      </c>
      <c r="DS63" s="18">
        <f>DS62/10</f>
        <v>18.130867040000002</v>
      </c>
      <c r="EE63" t="s">
        <v>65</v>
      </c>
      <c r="EG63" s="18">
        <f>EG62/10</f>
        <v>18.513844699999996</v>
      </c>
    </row>
    <row r="64" spans="1:193" x14ac:dyDescent="0.25">
      <c r="AW64" t="s">
        <v>105</v>
      </c>
      <c r="AY64" s="16">
        <f>AY62/AQ59</f>
        <v>7.2559913483870977</v>
      </c>
      <c r="BE64" t="s">
        <v>72</v>
      </c>
      <c r="BG64" s="16">
        <f>AY60+BN60</f>
        <v>9580.1200000000008</v>
      </c>
      <c r="BL64" t="s">
        <v>105</v>
      </c>
      <c r="BN64" s="16">
        <f>BN62/BE59</f>
        <v>7.3641017666666659</v>
      </c>
      <c r="BZ64" t="s">
        <v>104</v>
      </c>
      <c r="CB64" s="18">
        <f>CB62/BT59</f>
        <v>7.5286101175999987</v>
      </c>
      <c r="CH64" t="s">
        <v>72</v>
      </c>
      <c r="CJ64" s="16">
        <f>CB60+CQ60</f>
        <v>8157.3109999999997</v>
      </c>
      <c r="CO64" t="s">
        <v>104</v>
      </c>
      <c r="CQ64" s="18">
        <f>CQ62/CI59</f>
        <v>7.6570400400000009</v>
      </c>
      <c r="DC64" t="s">
        <v>104</v>
      </c>
      <c r="DE64" s="18">
        <f>DE62/CW59</f>
        <v>7.8589964916666659</v>
      </c>
      <c r="DJ64" t="s">
        <v>72</v>
      </c>
      <c r="DL64" s="16">
        <f>DD60+DS60</f>
        <v>3895.76</v>
      </c>
      <c r="DQ64" t="s">
        <v>104</v>
      </c>
      <c r="DS64" s="18">
        <f>DS62/DK59</f>
        <v>7.5545279333333335</v>
      </c>
      <c r="EE64" t="s">
        <v>104</v>
      </c>
      <c r="EG64" s="18">
        <f>EG62/DY59</f>
        <v>7.405537879999998</v>
      </c>
    </row>
    <row r="65" spans="2:176" x14ac:dyDescent="0.25">
      <c r="AW65" t="s">
        <v>117</v>
      </c>
      <c r="AY65" s="18">
        <f>AY60/AQ59</f>
        <v>155.90870967741938</v>
      </c>
      <c r="BE65" t="s">
        <v>73</v>
      </c>
      <c r="BG65" s="18">
        <f>AY63+BN63</f>
        <v>44.585878480000005</v>
      </c>
      <c r="BL65" t="s">
        <v>117</v>
      </c>
      <c r="BN65" s="18">
        <f>BN60/BE59</f>
        <v>158.23166666666665</v>
      </c>
      <c r="BZ65" t="s">
        <v>117</v>
      </c>
      <c r="CB65" s="18">
        <f>CB60/BT59</f>
        <v>161.76643999999999</v>
      </c>
      <c r="CH65" t="s">
        <v>73</v>
      </c>
      <c r="CJ65" s="18">
        <f>CB63+CQ63</f>
        <v>37.964125394</v>
      </c>
      <c r="CO65" t="s">
        <v>117</v>
      </c>
      <c r="CQ65" s="18">
        <f>CQ60/CI59</f>
        <v>164.52600000000001</v>
      </c>
      <c r="DC65" t="s">
        <v>117</v>
      </c>
      <c r="DE65" s="18">
        <f>DE60/CW59</f>
        <v>168.86541666666665</v>
      </c>
      <c r="DJ65" t="s">
        <v>73</v>
      </c>
      <c r="DL65" s="18">
        <f>DD63+DS63</f>
        <v>18.130867040000002</v>
      </c>
      <c r="DQ65" t="s">
        <v>117</v>
      </c>
      <c r="DS65" s="18">
        <f>DS60/DK59</f>
        <v>162.32333333333335</v>
      </c>
      <c r="EE65" t="s">
        <v>117</v>
      </c>
      <c r="EG65" s="18">
        <f>EG60/DY59</f>
        <v>159.12199999999996</v>
      </c>
    </row>
    <row r="67" spans="2:176" ht="20.25" x14ac:dyDescent="0.25">
      <c r="B67" s="27">
        <v>2019</v>
      </c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13"/>
      <c r="O67" s="27">
        <v>2019</v>
      </c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13"/>
      <c r="AB67" s="27">
        <v>2020</v>
      </c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13"/>
      <c r="AO67" s="14"/>
      <c r="AP67" s="27">
        <v>2021</v>
      </c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13"/>
      <c r="BC67" s="14"/>
      <c r="BD67" s="14"/>
      <c r="BE67" s="27">
        <v>2021</v>
      </c>
      <c r="BF67" s="27"/>
      <c r="BG67" s="27"/>
      <c r="BH67" s="27"/>
      <c r="BI67" s="27"/>
      <c r="BJ67" s="27"/>
      <c r="BK67" s="27"/>
      <c r="BL67" s="27"/>
      <c r="BM67" s="27"/>
      <c r="BN67" s="27"/>
      <c r="BO67" s="27"/>
      <c r="BP67" s="27"/>
      <c r="BQ67" s="13"/>
      <c r="BR67" s="14"/>
      <c r="BS67" s="27">
        <v>2022</v>
      </c>
      <c r="BT67" s="27"/>
      <c r="BU67" s="27"/>
      <c r="BV67" s="27"/>
      <c r="BW67" s="27"/>
      <c r="BX67" s="27"/>
      <c r="BY67" s="27"/>
      <c r="BZ67" s="27"/>
      <c r="CA67" s="27"/>
      <c r="CB67" s="27"/>
      <c r="CC67" s="27"/>
      <c r="CD67" s="27"/>
      <c r="CE67" s="13"/>
      <c r="CF67" s="14"/>
      <c r="CG67" s="14"/>
      <c r="CH67" s="27">
        <v>2022</v>
      </c>
      <c r="CI67" s="27"/>
      <c r="CJ67" s="27"/>
      <c r="CK67" s="27"/>
      <c r="CL67" s="27"/>
      <c r="CM67" s="27"/>
      <c r="CN67" s="27"/>
      <c r="CO67" s="27"/>
      <c r="CP67" s="27"/>
      <c r="CQ67" s="27"/>
      <c r="CR67" s="27"/>
      <c r="CS67" s="27"/>
      <c r="CT67" s="13"/>
      <c r="CU67" s="14"/>
      <c r="CV67" s="27">
        <v>2023</v>
      </c>
      <c r="CW67" s="27"/>
      <c r="CX67" s="27"/>
      <c r="CY67" s="27"/>
      <c r="CZ67" s="27"/>
      <c r="DA67" s="27"/>
      <c r="DB67" s="27"/>
      <c r="DC67" s="27"/>
      <c r="DD67" s="27"/>
      <c r="DE67" s="27"/>
      <c r="DF67" s="27"/>
      <c r="DG67" s="27"/>
      <c r="DH67" s="13"/>
      <c r="DI67" s="14"/>
      <c r="DJ67" s="27">
        <v>2023</v>
      </c>
      <c r="DK67" s="27"/>
      <c r="DL67" s="27"/>
      <c r="DM67" s="27"/>
      <c r="DN67" s="27"/>
      <c r="DO67" s="27"/>
      <c r="DP67" s="27"/>
      <c r="DQ67" s="27"/>
      <c r="DR67" s="27"/>
      <c r="DS67" s="27"/>
      <c r="DT67" s="27"/>
      <c r="DU67" s="27"/>
      <c r="DV67" s="13"/>
      <c r="DW67" s="13"/>
      <c r="DX67" s="13"/>
      <c r="DY67" s="13"/>
      <c r="DZ67" s="13"/>
      <c r="EA67" s="13"/>
      <c r="EB67" s="13"/>
      <c r="EC67" s="13"/>
      <c r="ED67" s="13"/>
      <c r="EE67" s="13"/>
      <c r="EF67" s="13"/>
      <c r="EG67" s="13"/>
      <c r="EH67" s="13"/>
      <c r="EI67" s="13"/>
      <c r="EJ67" s="13"/>
      <c r="EK67" s="13"/>
      <c r="EL67" s="13"/>
      <c r="EM67" s="13"/>
      <c r="EN67" s="13"/>
      <c r="EO67" s="13"/>
      <c r="EP67" s="13"/>
      <c r="EQ67" s="13"/>
    </row>
    <row r="68" spans="2:176" ht="26.25" x14ac:dyDescent="0.25">
      <c r="B68" s="28" t="s">
        <v>25</v>
      </c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13"/>
      <c r="O68" s="28" t="s">
        <v>38</v>
      </c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13"/>
      <c r="AB68" s="28" t="s">
        <v>38</v>
      </c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13"/>
      <c r="AO68" s="14"/>
      <c r="AP68" s="28" t="s">
        <v>25</v>
      </c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13"/>
      <c r="BC68" s="14"/>
      <c r="BD68" s="14"/>
      <c r="BE68" s="28" t="s">
        <v>66</v>
      </c>
      <c r="BF68" s="28"/>
      <c r="BG68" s="28"/>
      <c r="BH68" s="28"/>
      <c r="BI68" s="28"/>
      <c r="BJ68" s="28"/>
      <c r="BK68" s="28"/>
      <c r="BL68" s="28"/>
      <c r="BM68" s="28"/>
      <c r="BN68" s="28"/>
      <c r="BO68" s="28"/>
      <c r="BP68" s="28"/>
      <c r="BQ68" s="13"/>
      <c r="BR68" s="14"/>
      <c r="BS68" s="28" t="s">
        <v>92</v>
      </c>
      <c r="BT68" s="28"/>
      <c r="BU68" s="28"/>
      <c r="BV68" s="28"/>
      <c r="BW68" s="28"/>
      <c r="BX68" s="28"/>
      <c r="BY68" s="28"/>
      <c r="BZ68" s="28"/>
      <c r="CA68" s="28"/>
      <c r="CB68" s="28"/>
      <c r="CC68" s="28"/>
      <c r="CD68" s="28"/>
      <c r="CE68" s="13"/>
      <c r="CF68" s="14"/>
      <c r="CG68" s="14"/>
      <c r="CH68" s="28" t="s">
        <v>25</v>
      </c>
      <c r="CI68" s="28"/>
      <c r="CJ68" s="28"/>
      <c r="CK68" s="28"/>
      <c r="CL68" s="28"/>
      <c r="CM68" s="28"/>
      <c r="CN68" s="28"/>
      <c r="CO68" s="28"/>
      <c r="CP68" s="28"/>
      <c r="CQ68" s="28"/>
      <c r="CR68" s="28"/>
      <c r="CS68" s="28"/>
      <c r="CT68" s="13"/>
      <c r="CU68" s="14"/>
      <c r="CV68" s="28" t="s">
        <v>121</v>
      </c>
      <c r="CW68" s="28"/>
      <c r="CX68" s="28"/>
      <c r="CY68" s="28"/>
      <c r="CZ68" s="28"/>
      <c r="DA68" s="28"/>
      <c r="DB68" s="28"/>
      <c r="DC68" s="28"/>
      <c r="DD68" s="28"/>
      <c r="DE68" s="28"/>
      <c r="DF68" s="28"/>
      <c r="DG68" s="28"/>
      <c r="DH68" s="13"/>
      <c r="DI68" s="14"/>
      <c r="DJ68" s="28" t="s">
        <v>25</v>
      </c>
      <c r="DK68" s="28"/>
      <c r="DL68" s="28"/>
      <c r="DM68" s="28"/>
      <c r="DN68" s="28"/>
      <c r="DO68" s="28"/>
      <c r="DP68" s="28"/>
      <c r="DQ68" s="28"/>
      <c r="DR68" s="28"/>
      <c r="DS68" s="28"/>
      <c r="DT68" s="28"/>
      <c r="DU68" s="28"/>
      <c r="DV68" s="13"/>
      <c r="DW68" s="13"/>
      <c r="DX68" s="13"/>
      <c r="DY68" s="13"/>
      <c r="DZ68" s="13"/>
      <c r="EA68" s="13"/>
      <c r="EB68" s="13"/>
      <c r="EC68" s="13"/>
      <c r="ED68" s="13"/>
      <c r="EE68" s="13"/>
      <c r="EF68" s="13"/>
      <c r="EG68" s="13"/>
      <c r="EH68" s="13"/>
      <c r="EI68" s="13"/>
      <c r="EJ68" s="13"/>
      <c r="EK68" s="13"/>
      <c r="EL68" s="13"/>
      <c r="EM68" s="13"/>
      <c r="EN68" s="13"/>
      <c r="EO68" s="13"/>
      <c r="EP68" s="13"/>
      <c r="EQ68" s="13"/>
    </row>
    <row r="69" spans="2:176" ht="26.25" x14ac:dyDescent="0.25">
      <c r="B69" s="29" t="s">
        <v>26</v>
      </c>
      <c r="C69" s="29"/>
      <c r="D69" s="29"/>
      <c r="E69" s="29" t="s">
        <v>29</v>
      </c>
      <c r="F69" s="29"/>
      <c r="G69" s="29"/>
      <c r="H69" s="2"/>
      <c r="I69" s="2"/>
      <c r="J69" s="2"/>
      <c r="K69" s="2"/>
      <c r="L69" s="2"/>
      <c r="M69" s="13"/>
      <c r="O69" s="29" t="s">
        <v>26</v>
      </c>
      <c r="P69" s="29"/>
      <c r="Q69" s="29"/>
      <c r="R69" s="29" t="s">
        <v>29</v>
      </c>
      <c r="S69" s="29"/>
      <c r="T69" s="29"/>
      <c r="U69" s="2"/>
      <c r="V69" s="2"/>
      <c r="W69" s="2"/>
      <c r="X69" s="2"/>
      <c r="Y69" s="2"/>
      <c r="Z69" s="13"/>
      <c r="AB69" s="29" t="s">
        <v>26</v>
      </c>
      <c r="AC69" s="29"/>
      <c r="AD69" s="29"/>
      <c r="AE69" s="29" t="s">
        <v>29</v>
      </c>
      <c r="AF69" s="29"/>
      <c r="AG69" s="29"/>
      <c r="AH69" s="2"/>
      <c r="AI69" s="2"/>
      <c r="AJ69" s="2"/>
      <c r="AK69" s="2"/>
      <c r="AL69" s="2"/>
      <c r="AM69" s="2"/>
      <c r="AN69" s="13"/>
      <c r="AO69" s="14"/>
      <c r="AP69" s="29" t="s">
        <v>26</v>
      </c>
      <c r="AQ69" s="29"/>
      <c r="AR69" s="29"/>
      <c r="AS69" s="29" t="s">
        <v>29</v>
      </c>
      <c r="AT69" s="29"/>
      <c r="AU69" s="29"/>
      <c r="AV69" s="2"/>
      <c r="AW69" s="2"/>
      <c r="AX69" s="2"/>
      <c r="AY69" s="2"/>
      <c r="AZ69" s="2"/>
      <c r="BA69" s="2"/>
      <c r="BB69" s="13"/>
      <c r="BC69" s="14"/>
      <c r="BD69" s="14"/>
      <c r="BE69" s="29" t="s">
        <v>26</v>
      </c>
      <c r="BF69" s="29"/>
      <c r="BG69" s="29"/>
      <c r="BH69" s="29" t="s">
        <v>29</v>
      </c>
      <c r="BI69" s="29"/>
      <c r="BJ69" s="29"/>
      <c r="BK69" s="2"/>
      <c r="BL69" s="2"/>
      <c r="BM69" s="2"/>
      <c r="BN69" s="2"/>
      <c r="BO69" s="2"/>
      <c r="BP69" s="2"/>
      <c r="BQ69" s="13"/>
      <c r="BR69" s="14"/>
      <c r="BS69" s="29" t="s">
        <v>26</v>
      </c>
      <c r="BT69" s="29"/>
      <c r="BU69" s="29"/>
      <c r="BV69" s="29" t="s">
        <v>29</v>
      </c>
      <c r="BW69" s="29"/>
      <c r="BX69" s="29"/>
      <c r="BY69" s="2"/>
      <c r="BZ69" s="2"/>
      <c r="CA69" s="2"/>
      <c r="CB69" s="2"/>
      <c r="CC69" s="2"/>
      <c r="CD69" s="2"/>
      <c r="CE69" s="13"/>
      <c r="CF69" s="14"/>
      <c r="CG69" s="14"/>
      <c r="CH69" s="29" t="s">
        <v>26</v>
      </c>
      <c r="CI69" s="29"/>
      <c r="CJ69" s="29"/>
      <c r="CK69" s="29" t="s">
        <v>29</v>
      </c>
      <c r="CL69" s="29"/>
      <c r="CM69" s="29"/>
      <c r="CN69" s="2"/>
      <c r="CO69" s="2"/>
      <c r="CP69" s="2"/>
      <c r="CQ69" s="2"/>
      <c r="CR69" s="2"/>
      <c r="CS69" s="2"/>
      <c r="CT69" s="13"/>
      <c r="CU69" s="14"/>
      <c r="CV69" s="29" t="s">
        <v>26</v>
      </c>
      <c r="CW69" s="29"/>
      <c r="CX69" s="29"/>
      <c r="CY69" s="29" t="s">
        <v>29</v>
      </c>
      <c r="CZ69" s="29"/>
      <c r="DA69" s="29"/>
      <c r="DB69" s="2"/>
      <c r="DC69" s="2"/>
      <c r="DD69" s="2"/>
      <c r="DE69" s="2"/>
      <c r="DF69" s="2"/>
      <c r="DG69" s="2"/>
      <c r="DH69" s="13"/>
      <c r="DI69" s="14"/>
      <c r="DJ69" s="29" t="s">
        <v>26</v>
      </c>
      <c r="DK69" s="29"/>
      <c r="DL69" s="29"/>
      <c r="DM69" s="29" t="s">
        <v>29</v>
      </c>
      <c r="DN69" s="29"/>
      <c r="DO69" s="29"/>
      <c r="DP69" s="2"/>
      <c r="DQ69" s="2"/>
      <c r="DR69" s="2"/>
      <c r="DS69" s="2"/>
      <c r="DT69" s="2"/>
      <c r="DU69" s="2"/>
      <c r="DV69" s="13"/>
      <c r="DW69" s="13"/>
      <c r="DX69" s="13"/>
      <c r="DY69" s="13"/>
      <c r="DZ69" s="13"/>
      <c r="EA69" s="13"/>
      <c r="EB69" s="13"/>
      <c r="EC69" s="13"/>
      <c r="ED69" s="13"/>
      <c r="EE69" s="13"/>
      <c r="EF69" s="13"/>
      <c r="EG69" s="13"/>
      <c r="EH69" s="13"/>
      <c r="EI69" s="13"/>
      <c r="EJ69" s="13"/>
      <c r="EK69" s="13"/>
      <c r="EL69" s="13"/>
      <c r="EM69" s="13"/>
      <c r="EN69" s="13"/>
      <c r="EO69" s="13"/>
      <c r="EP69" s="13"/>
      <c r="EQ69" s="13"/>
    </row>
    <row r="70" spans="2:176" ht="48" x14ac:dyDescent="0.25">
      <c r="B70" s="5" t="s">
        <v>33</v>
      </c>
      <c r="C70" s="3" t="s">
        <v>27</v>
      </c>
      <c r="D70" s="3" t="s">
        <v>28</v>
      </c>
      <c r="E70" s="5" t="s">
        <v>34</v>
      </c>
      <c r="F70" s="3" t="s">
        <v>27</v>
      </c>
      <c r="G70" s="3" t="s">
        <v>28</v>
      </c>
      <c r="H70" s="5" t="s">
        <v>30</v>
      </c>
      <c r="I70" s="5" t="s">
        <v>31</v>
      </c>
      <c r="J70" s="6" t="s">
        <v>32</v>
      </c>
      <c r="K70" s="5" t="s">
        <v>36</v>
      </c>
      <c r="L70" s="5" t="s">
        <v>37</v>
      </c>
      <c r="M70" s="13" t="s">
        <v>54</v>
      </c>
      <c r="O70" s="5" t="s">
        <v>33</v>
      </c>
      <c r="P70" s="3" t="s">
        <v>27</v>
      </c>
      <c r="Q70" s="3" t="s">
        <v>28</v>
      </c>
      <c r="R70" s="5" t="s">
        <v>34</v>
      </c>
      <c r="S70" s="3" t="s">
        <v>27</v>
      </c>
      <c r="T70" s="3" t="s">
        <v>28</v>
      </c>
      <c r="U70" s="5" t="s">
        <v>30</v>
      </c>
      <c r="V70" s="6" t="s">
        <v>42</v>
      </c>
      <c r="W70" s="6" t="s">
        <v>32</v>
      </c>
      <c r="X70" s="5" t="s">
        <v>36</v>
      </c>
      <c r="Y70" s="5" t="s">
        <v>37</v>
      </c>
      <c r="Z70" s="13" t="s">
        <v>54</v>
      </c>
      <c r="AB70" s="5" t="s">
        <v>33</v>
      </c>
      <c r="AC70" s="3" t="s">
        <v>27</v>
      </c>
      <c r="AD70" s="3" t="s">
        <v>28</v>
      </c>
      <c r="AE70" s="5" t="s">
        <v>34</v>
      </c>
      <c r="AF70" s="3" t="s">
        <v>27</v>
      </c>
      <c r="AG70" s="3" t="s">
        <v>28</v>
      </c>
      <c r="AH70" s="5" t="s">
        <v>30</v>
      </c>
      <c r="AI70" s="6" t="s">
        <v>42</v>
      </c>
      <c r="AJ70" s="6" t="s">
        <v>32</v>
      </c>
      <c r="AK70" s="6" t="s">
        <v>41</v>
      </c>
      <c r="AL70" s="5" t="s">
        <v>36</v>
      </c>
      <c r="AM70" s="5" t="s">
        <v>37</v>
      </c>
      <c r="AN70" s="13" t="s">
        <v>54</v>
      </c>
      <c r="AO70" s="14"/>
      <c r="AP70" s="5" t="s">
        <v>33</v>
      </c>
      <c r="AQ70" s="3" t="s">
        <v>27</v>
      </c>
      <c r="AR70" s="3" t="s">
        <v>28</v>
      </c>
      <c r="AS70" s="5" t="s">
        <v>34</v>
      </c>
      <c r="AT70" s="3" t="s">
        <v>27</v>
      </c>
      <c r="AU70" s="3" t="s">
        <v>28</v>
      </c>
      <c r="AV70" s="5" t="s">
        <v>30</v>
      </c>
      <c r="AW70" s="6" t="s">
        <v>42</v>
      </c>
      <c r="AX70" s="6" t="s">
        <v>32</v>
      </c>
      <c r="AY70" s="6" t="s">
        <v>41</v>
      </c>
      <c r="AZ70" s="5" t="s">
        <v>36</v>
      </c>
      <c r="BA70" s="5" t="s">
        <v>37</v>
      </c>
      <c r="BB70" s="13" t="s">
        <v>54</v>
      </c>
      <c r="BC70" s="14"/>
      <c r="BD70" s="14"/>
      <c r="BE70" s="5" t="s">
        <v>33</v>
      </c>
      <c r="BF70" s="3" t="s">
        <v>27</v>
      </c>
      <c r="BG70" s="3" t="s">
        <v>28</v>
      </c>
      <c r="BH70" s="5" t="s">
        <v>34</v>
      </c>
      <c r="BI70" s="3" t="s">
        <v>27</v>
      </c>
      <c r="BJ70" s="3" t="s">
        <v>28</v>
      </c>
      <c r="BK70" s="5" t="s">
        <v>30</v>
      </c>
      <c r="BL70" s="6" t="s">
        <v>42</v>
      </c>
      <c r="BM70" s="6" t="s">
        <v>32</v>
      </c>
      <c r="BN70" s="6" t="s">
        <v>41</v>
      </c>
      <c r="BO70" s="5" t="s">
        <v>36</v>
      </c>
      <c r="BP70" s="5" t="s">
        <v>37</v>
      </c>
      <c r="BQ70" s="13" t="s">
        <v>54</v>
      </c>
      <c r="BR70" s="14"/>
      <c r="BS70" s="5" t="s">
        <v>33</v>
      </c>
      <c r="BT70" s="3" t="s">
        <v>27</v>
      </c>
      <c r="BU70" s="3" t="s">
        <v>28</v>
      </c>
      <c r="BV70" s="5" t="s">
        <v>34</v>
      </c>
      <c r="BW70" s="3" t="s">
        <v>27</v>
      </c>
      <c r="BX70" s="3" t="s">
        <v>28</v>
      </c>
      <c r="BY70" s="5" t="s">
        <v>30</v>
      </c>
      <c r="BZ70" s="6" t="s">
        <v>97</v>
      </c>
      <c r="CA70" s="6" t="s">
        <v>32</v>
      </c>
      <c r="CB70" s="6" t="s">
        <v>41</v>
      </c>
      <c r="CC70" s="5" t="s">
        <v>36</v>
      </c>
      <c r="CD70" s="5" t="s">
        <v>37</v>
      </c>
      <c r="CE70" s="13" t="s">
        <v>54</v>
      </c>
      <c r="CF70" s="14"/>
      <c r="CG70" s="14"/>
      <c r="CH70" s="5" t="s">
        <v>33</v>
      </c>
      <c r="CI70" s="3" t="s">
        <v>27</v>
      </c>
      <c r="CJ70" s="3" t="s">
        <v>28</v>
      </c>
      <c r="CK70" s="5" t="s">
        <v>34</v>
      </c>
      <c r="CL70" s="3" t="s">
        <v>27</v>
      </c>
      <c r="CM70" s="3" t="s">
        <v>28</v>
      </c>
      <c r="CN70" s="5" t="s">
        <v>30</v>
      </c>
      <c r="CO70" s="6" t="s">
        <v>97</v>
      </c>
      <c r="CP70" s="6" t="s">
        <v>32</v>
      </c>
      <c r="CQ70" s="6" t="s">
        <v>41</v>
      </c>
      <c r="CR70" s="5" t="s">
        <v>36</v>
      </c>
      <c r="CS70" s="5" t="s">
        <v>37</v>
      </c>
      <c r="CT70" s="13" t="s">
        <v>54</v>
      </c>
      <c r="CU70" s="14"/>
      <c r="CV70" s="5" t="s">
        <v>33</v>
      </c>
      <c r="CW70" s="3" t="s">
        <v>27</v>
      </c>
      <c r="CX70" s="3" t="s">
        <v>28</v>
      </c>
      <c r="CY70" s="5" t="s">
        <v>34</v>
      </c>
      <c r="CZ70" s="3" t="s">
        <v>27</v>
      </c>
      <c r="DA70" s="3" t="s">
        <v>28</v>
      </c>
      <c r="DB70" s="5" t="s">
        <v>30</v>
      </c>
      <c r="DC70" s="6" t="s">
        <v>97</v>
      </c>
      <c r="DD70" s="6" t="s">
        <v>32</v>
      </c>
      <c r="DE70" s="6" t="s">
        <v>41</v>
      </c>
      <c r="DF70" s="5" t="s">
        <v>36</v>
      </c>
      <c r="DG70" s="5" t="s">
        <v>37</v>
      </c>
      <c r="DH70" s="13" t="s">
        <v>54</v>
      </c>
      <c r="DI70" s="14"/>
      <c r="DJ70" s="13"/>
      <c r="DK70" s="13"/>
      <c r="DL70" s="13"/>
      <c r="DM70" s="13"/>
      <c r="DN70" s="13"/>
      <c r="DO70" s="13"/>
      <c r="DP70" s="13"/>
      <c r="DQ70" s="13"/>
      <c r="DR70" s="13"/>
      <c r="DS70" s="13"/>
      <c r="DT70" s="13"/>
      <c r="DU70" s="13"/>
      <c r="DV70" s="13"/>
      <c r="DW70" s="13"/>
      <c r="DX70" s="13"/>
      <c r="DY70" s="13"/>
      <c r="DZ70" s="13"/>
      <c r="EA70" s="13"/>
      <c r="EB70" s="13"/>
      <c r="EC70" s="13"/>
      <c r="ED70" s="13"/>
      <c r="EE70" s="13"/>
      <c r="EF70" s="13"/>
      <c r="EG70" s="13"/>
      <c r="EH70" s="13"/>
      <c r="EI70" s="13"/>
      <c r="EJ70" s="13"/>
      <c r="EK70" s="13"/>
      <c r="EL70" s="13"/>
      <c r="EM70" s="13"/>
      <c r="EN70" s="13"/>
      <c r="EO70" s="13"/>
      <c r="EP70" s="13"/>
      <c r="EQ70" s="13"/>
      <c r="ES70" s="11" t="s">
        <v>50</v>
      </c>
      <c r="ET70" s="11" t="s">
        <v>51</v>
      </c>
      <c r="EU70" s="11" t="s">
        <v>52</v>
      </c>
      <c r="EV70" s="11" t="s">
        <v>53</v>
      </c>
      <c r="EX70" s="11" t="s">
        <v>74</v>
      </c>
      <c r="EY70" s="11" t="s">
        <v>75</v>
      </c>
      <c r="EZ70" s="11" t="s">
        <v>93</v>
      </c>
      <c r="FA70" s="11"/>
      <c r="FB70" s="11" t="s">
        <v>76</v>
      </c>
      <c r="FC70" s="11" t="s">
        <v>77</v>
      </c>
      <c r="FD70" s="11" t="s">
        <v>78</v>
      </c>
      <c r="FE70" s="11" t="s">
        <v>79</v>
      </c>
      <c r="FF70" s="11" t="s">
        <v>80</v>
      </c>
      <c r="FG70" s="11" t="s">
        <v>94</v>
      </c>
      <c r="FH70" s="11" t="s">
        <v>95</v>
      </c>
      <c r="FI70" s="11"/>
      <c r="FJ70" s="11"/>
      <c r="FK70" s="11"/>
      <c r="FL70" s="24"/>
      <c r="FM70" s="11" t="s">
        <v>82</v>
      </c>
      <c r="FN70" s="11" t="s">
        <v>83</v>
      </c>
      <c r="FO70" s="11" t="s">
        <v>84</v>
      </c>
      <c r="FP70" s="11" t="s">
        <v>96</v>
      </c>
      <c r="FQ70" s="11" t="s">
        <v>98</v>
      </c>
      <c r="FS70" s="11" t="s">
        <v>85</v>
      </c>
      <c r="FT70" s="11"/>
    </row>
  </sheetData>
  <mergeCells count="85">
    <mergeCell ref="CV1:DG1"/>
    <mergeCell ref="CV2:DG2"/>
    <mergeCell ref="CV3:CX3"/>
    <mergeCell ref="CY3:DA3"/>
    <mergeCell ref="DJ1:DU1"/>
    <mergeCell ref="DJ2:DU2"/>
    <mergeCell ref="DJ3:DL3"/>
    <mergeCell ref="DM3:DO3"/>
    <mergeCell ref="BE1:BP1"/>
    <mergeCell ref="BE2:BP2"/>
    <mergeCell ref="BE3:BG3"/>
    <mergeCell ref="BH3:BJ3"/>
    <mergeCell ref="CH1:CS1"/>
    <mergeCell ref="CH2:CS2"/>
    <mergeCell ref="CH3:CJ3"/>
    <mergeCell ref="CK3:CM3"/>
    <mergeCell ref="BS1:CD1"/>
    <mergeCell ref="BS2:CD2"/>
    <mergeCell ref="BS3:BU3"/>
    <mergeCell ref="BV3:BX3"/>
    <mergeCell ref="B3:D3"/>
    <mergeCell ref="E3:G3"/>
    <mergeCell ref="B1:L1"/>
    <mergeCell ref="B2:L2"/>
    <mergeCell ref="AP1:BA1"/>
    <mergeCell ref="AP2:BA2"/>
    <mergeCell ref="AP3:AR3"/>
    <mergeCell ref="AS3:AU3"/>
    <mergeCell ref="AB1:AM1"/>
    <mergeCell ref="AB2:AM2"/>
    <mergeCell ref="AB3:AD3"/>
    <mergeCell ref="AE3:AG3"/>
    <mergeCell ref="O3:Q3"/>
    <mergeCell ref="R3:T3"/>
    <mergeCell ref="O1:Y1"/>
    <mergeCell ref="O2:Y2"/>
    <mergeCell ref="B67:L67"/>
    <mergeCell ref="O67:Y67"/>
    <mergeCell ref="AB67:AM67"/>
    <mergeCell ref="AP67:BA67"/>
    <mergeCell ref="BE67:BP67"/>
    <mergeCell ref="B68:L68"/>
    <mergeCell ref="O68:Y68"/>
    <mergeCell ref="AB68:AM68"/>
    <mergeCell ref="AP68:BA68"/>
    <mergeCell ref="BE68:BP68"/>
    <mergeCell ref="B69:D69"/>
    <mergeCell ref="E69:G69"/>
    <mergeCell ref="O69:Q69"/>
    <mergeCell ref="R69:T69"/>
    <mergeCell ref="AB69:AD69"/>
    <mergeCell ref="BD59:BD61"/>
    <mergeCell ref="BE59:BE61"/>
    <mergeCell ref="CG59:CG61"/>
    <mergeCell ref="CI59:CI61"/>
    <mergeCell ref="AE69:AG69"/>
    <mergeCell ref="AP69:AR69"/>
    <mergeCell ref="AS69:AU69"/>
    <mergeCell ref="BE69:BG69"/>
    <mergeCell ref="BH69:BJ69"/>
    <mergeCell ref="BS67:CD67"/>
    <mergeCell ref="CH67:CS67"/>
    <mergeCell ref="BS68:CD68"/>
    <mergeCell ref="CH68:CS68"/>
    <mergeCell ref="GF3:GK3"/>
    <mergeCell ref="BS69:BU69"/>
    <mergeCell ref="BV69:BX69"/>
    <mergeCell ref="CH69:CJ69"/>
    <mergeCell ref="CK69:CM69"/>
    <mergeCell ref="DI59:DI61"/>
    <mergeCell ref="DK59:DK61"/>
    <mergeCell ref="DJ67:DU67"/>
    <mergeCell ref="DJ68:DU68"/>
    <mergeCell ref="DJ69:DL69"/>
    <mergeCell ref="DM69:DO69"/>
    <mergeCell ref="CV67:DG67"/>
    <mergeCell ref="CV68:DG68"/>
    <mergeCell ref="CV69:CX69"/>
    <mergeCell ref="CY69:DA69"/>
    <mergeCell ref="DY59:DY61"/>
    <mergeCell ref="DX1:EI1"/>
    <mergeCell ref="DX2:EI2"/>
    <mergeCell ref="DX3:DZ3"/>
    <mergeCell ref="EA3:EC3"/>
    <mergeCell ref="FU3:FZ3"/>
  </mergeCells>
  <phoneticPr fontId="11" type="noConversion"/>
  <conditionalFormatting sqref="ES5:ES58">
    <cfRule type="top10" dxfId="48" priority="52" rank="1"/>
    <cfRule type="top10" dxfId="47" priority="57" rank="3"/>
    <cfRule type="top10" dxfId="46" priority="59" rank="10"/>
  </conditionalFormatting>
  <conditionalFormatting sqref="ET5:ET59">
    <cfRule type="top10" dxfId="45" priority="50" rank="1"/>
    <cfRule type="top10" dxfId="44" priority="56" rank="3"/>
    <cfRule type="top10" dxfId="43" priority="58" rank="10"/>
  </conditionalFormatting>
  <conditionalFormatting sqref="EV5:EV59">
    <cfRule type="top10" dxfId="42" priority="53" rank="1"/>
    <cfRule type="top10" dxfId="41" priority="54" rank="3"/>
    <cfRule type="top10" dxfId="40" priority="55" rank="10"/>
  </conditionalFormatting>
  <conditionalFormatting sqref="FB5 FE5 FH5:FI5">
    <cfRule type="top10" dxfId="39" priority="42" bottom="1" rank="1"/>
  </conditionalFormatting>
  <conditionalFormatting sqref="FB6 FE6 FH6 FJ6:FK6">
    <cfRule type="top10" dxfId="38" priority="41" bottom="1" rank="1"/>
  </conditionalFormatting>
  <conditionalFormatting sqref="FB7 FE7 FH7 FJ7:FK7">
    <cfRule type="top10" dxfId="37" priority="40" bottom="1" rank="1"/>
  </conditionalFormatting>
  <conditionalFormatting sqref="FB8 FE8 FH8 FJ8:FK8">
    <cfRule type="top10" dxfId="36" priority="39" bottom="1" rank="1"/>
  </conditionalFormatting>
  <conditionalFormatting sqref="FB9 FE9 FH9 FJ9:FK9">
    <cfRule type="top10" dxfId="35" priority="38" bottom="1" rank="1"/>
  </conditionalFormatting>
  <conditionalFormatting sqref="FB10 FE10 FH10 FJ10:FK10">
    <cfRule type="top10" dxfId="34" priority="35" bottom="1" rank="1"/>
  </conditionalFormatting>
  <conditionalFormatting sqref="FB11 FE11 FH11 FJ11:FK11">
    <cfRule type="top10" dxfId="33" priority="34" bottom="1" rank="1"/>
  </conditionalFormatting>
  <conditionalFormatting sqref="FB12 FE12 FH12 FJ12:FK12">
    <cfRule type="top10" dxfId="32" priority="33" bottom="1" rank="1"/>
  </conditionalFormatting>
  <conditionalFormatting sqref="FB13 FE13 FH13 FJ13:FK13">
    <cfRule type="top10" dxfId="31" priority="32" bottom="1" rank="1"/>
  </conditionalFormatting>
  <conditionalFormatting sqref="FB14 FE14 FH14 FJ14:FK14 FK15:FK16">
    <cfRule type="top10" dxfId="30" priority="31" bottom="1" rank="1"/>
  </conditionalFormatting>
  <conditionalFormatting sqref="FB15 FE15 FH15 FJ15">
    <cfRule type="top10" dxfId="29" priority="30" bottom="1" rank="1"/>
  </conditionalFormatting>
  <conditionalFormatting sqref="FB16 FE16 FH16 FJ16">
    <cfRule type="top10" dxfId="28" priority="29" bottom="1" rank="1"/>
  </conditionalFormatting>
  <conditionalFormatting sqref="FB17 FE17 FH17 FJ17:FK17">
    <cfRule type="top10" dxfId="27" priority="28" bottom="1" rank="1"/>
  </conditionalFormatting>
  <conditionalFormatting sqref="FB18 FE18 FH18 FJ18:FK18">
    <cfRule type="top10" dxfId="26" priority="27" bottom="1" rank="1"/>
  </conditionalFormatting>
  <conditionalFormatting sqref="FB19 FE19 FH19 FJ19:FK19">
    <cfRule type="top10" dxfId="25" priority="26" bottom="1" rank="1"/>
  </conditionalFormatting>
  <conditionalFormatting sqref="FB20 FE20 FH20 FJ20:FK20">
    <cfRule type="top10" dxfId="24" priority="25" bottom="1" rank="1"/>
  </conditionalFormatting>
  <conditionalFormatting sqref="FB21 FE21 FH21 FJ21:FK21">
    <cfRule type="top10" dxfId="23" priority="24" bottom="1" rank="1"/>
  </conditionalFormatting>
  <conditionalFormatting sqref="FB22 FE22 FH22 FJ22:FK22">
    <cfRule type="top10" dxfId="22" priority="23" bottom="1" rank="1"/>
  </conditionalFormatting>
  <conditionalFormatting sqref="FB23 FE23 FH23 FJ23:FK23">
    <cfRule type="top10" dxfId="21" priority="22" bottom="1" rank="1"/>
  </conditionalFormatting>
  <conditionalFormatting sqref="FB24 FE24 FH24 FJ24:FK24">
    <cfRule type="top10" dxfId="20" priority="21" bottom="1" rank="1"/>
  </conditionalFormatting>
  <conditionalFormatting sqref="FB25 FE25 FH25 FJ25:FK25">
    <cfRule type="top10" dxfId="19" priority="20" bottom="1" rank="1"/>
  </conditionalFormatting>
  <conditionalFormatting sqref="FB26 FE26 FH26 FJ26:FK26">
    <cfRule type="top10" dxfId="18" priority="19" bottom="1" rank="1"/>
  </conditionalFormatting>
  <conditionalFormatting sqref="FB27 FE27 FH27 FJ27:FK27">
    <cfRule type="top10" dxfId="17" priority="18" bottom="1" rank="1"/>
  </conditionalFormatting>
  <conditionalFormatting sqref="FB28 FE28 FH28 FJ28:FK28">
    <cfRule type="top10" dxfId="16" priority="17" bottom="1" rank="1"/>
  </conditionalFormatting>
  <conditionalFormatting sqref="FB29 FE29 FH29 FJ29:FK29">
    <cfRule type="top10" dxfId="15" priority="16" bottom="1" rank="1"/>
  </conditionalFormatting>
  <conditionalFormatting sqref="FB31 FE31 FH31 FJ31:FK31">
    <cfRule type="top10" dxfId="14" priority="15" bottom="1" rank="1"/>
  </conditionalFormatting>
  <conditionalFormatting sqref="FB32 FE32 FH32 FJ32:FK32">
    <cfRule type="top10" dxfId="13" priority="14" bottom="1" rank="1"/>
  </conditionalFormatting>
  <conditionalFormatting sqref="FB39 FE39 FH39 FJ39:FK39">
    <cfRule type="top10" dxfId="12" priority="12" bottom="1" rank="1"/>
  </conditionalFormatting>
  <conditionalFormatting sqref="FB40 FE40 FH40 FJ40:FK40">
    <cfRule type="top10" dxfId="11" priority="11" bottom="1" rank="1"/>
  </conditionalFormatting>
  <conditionalFormatting sqref="FB42 FE42 FH42 FJ42:FK42">
    <cfRule type="top10" dxfId="10" priority="10" bottom="1" rank="1"/>
  </conditionalFormatting>
  <conditionalFormatting sqref="FB43 FE43 FH43 FJ43:FK43">
    <cfRule type="top10" dxfId="9" priority="9" bottom="1" rank="1"/>
  </conditionalFormatting>
  <conditionalFormatting sqref="FB44 FE44 FH44 FJ44:FK44">
    <cfRule type="top10" dxfId="8" priority="8" bottom="1" rank="1"/>
  </conditionalFormatting>
  <conditionalFormatting sqref="FB46 FE46 FH46 FJ46:FK46">
    <cfRule type="top10" dxfId="7" priority="7" bottom="1" rank="1"/>
  </conditionalFormatting>
  <conditionalFormatting sqref="FB47 FE47 FH47 FJ47:FK47">
    <cfRule type="top10" dxfId="6" priority="6" bottom="1" rank="1"/>
  </conditionalFormatting>
  <conditionalFormatting sqref="FB48 FE48 FH48 FJ48:FK48">
    <cfRule type="top10" dxfId="5" priority="5" bottom="1" rank="1"/>
  </conditionalFormatting>
  <conditionalFormatting sqref="FB51 FE51 FH51 FJ51:FK51">
    <cfRule type="top10" dxfId="4" priority="4" bottom="1" rank="1"/>
  </conditionalFormatting>
  <conditionalFormatting sqref="FB52 FE52 FH52 FJ52:FK52">
    <cfRule type="top10" dxfId="3" priority="3" bottom="1" rank="1"/>
  </conditionalFormatting>
  <conditionalFormatting sqref="FB53 FE53 FH53 FJ53:FK53">
    <cfRule type="top10" dxfId="2" priority="2" bottom="1" rank="1"/>
  </conditionalFormatting>
  <conditionalFormatting sqref="FB54:FB58 FE54:FE58 FH54:FH58 FJ54:FK58">
    <cfRule type="top10" dxfId="1" priority="1" bottom="1" rank="1"/>
  </conditionalFormatting>
  <conditionalFormatting sqref="FE35 FH35">
    <cfRule type="top10" dxfId="0" priority="13" bottom="1" rank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467C3-66EB-469F-9B6C-279DDCEC954D}">
  <dimension ref="A4:E82"/>
  <sheetViews>
    <sheetView workbookViewId="0">
      <selection activeCell="H18" sqref="H18"/>
    </sheetView>
  </sheetViews>
  <sheetFormatPr defaultRowHeight="15" x14ac:dyDescent="0.25"/>
  <cols>
    <col min="1" max="1" width="29.140625" customWidth="1"/>
    <col min="2" max="2" width="18.28515625" customWidth="1"/>
    <col min="3" max="3" width="17" customWidth="1"/>
    <col min="4" max="4" width="14.85546875" customWidth="1"/>
    <col min="5" max="5" width="23.85546875" customWidth="1"/>
  </cols>
  <sheetData>
    <row r="4" spans="1:5" ht="51.75" customHeight="1" x14ac:dyDescent="0.25">
      <c r="A4" s="1" t="s">
        <v>0</v>
      </c>
      <c r="B4" s="22" t="s">
        <v>86</v>
      </c>
      <c r="C4" s="21" t="s">
        <v>81</v>
      </c>
      <c r="D4" s="21"/>
      <c r="E4" s="21"/>
    </row>
    <row r="5" spans="1:5" x14ac:dyDescent="0.25">
      <c r="A5" t="str">
        <f>Blad1!A5</f>
        <v>Tomas "Indianen" Nilsson</v>
      </c>
      <c r="B5" s="20">
        <f>Blad1!FS5</f>
        <v>637</v>
      </c>
      <c r="C5" s="4">
        <f>_xlfn.RANK.EQ(B5,$B$5:$B$45,0)</f>
        <v>14</v>
      </c>
      <c r="D5" s="15"/>
      <c r="E5" s="17"/>
    </row>
    <row r="6" spans="1:5" x14ac:dyDescent="0.25">
      <c r="A6" t="str">
        <f>Blad1!A6</f>
        <v>Oskar Ellerstrand</v>
      </c>
      <c r="B6" s="20">
        <f>Blad1!FS6</f>
        <v>2500</v>
      </c>
      <c r="C6" s="4">
        <f t="shared" ref="C6:C45" si="0">_xlfn.RANK.EQ(B6,$B$5:$B$45,0)</f>
        <v>1</v>
      </c>
      <c r="D6" s="15"/>
      <c r="E6" s="17"/>
    </row>
    <row r="7" spans="1:5" x14ac:dyDescent="0.25">
      <c r="A7" t="str">
        <f>Blad1!A7</f>
        <v>Henrik Swärdh</v>
      </c>
      <c r="B7" s="20">
        <f>Blad1!FS7</f>
        <v>1100</v>
      </c>
      <c r="C7" s="4">
        <f t="shared" si="0"/>
        <v>6</v>
      </c>
      <c r="D7" s="15"/>
      <c r="E7" s="17"/>
    </row>
    <row r="8" spans="1:5" x14ac:dyDescent="0.25">
      <c r="A8" t="str">
        <f>Blad1!A8</f>
        <v>Pontus Sandberg</v>
      </c>
      <c r="B8" s="20">
        <f>Blad1!FS8</f>
        <v>765</v>
      </c>
      <c r="C8" s="4">
        <f t="shared" si="0"/>
        <v>10</v>
      </c>
      <c r="D8" s="15"/>
      <c r="E8" s="17"/>
    </row>
    <row r="9" spans="1:5" x14ac:dyDescent="0.25">
      <c r="A9" t="str">
        <f>Blad1!A9</f>
        <v>Daniel Liljekvist</v>
      </c>
      <c r="B9" s="20">
        <f>Blad1!FS9</f>
        <v>1770</v>
      </c>
      <c r="C9" s="4">
        <f t="shared" si="0"/>
        <v>2</v>
      </c>
      <c r="D9" s="15"/>
      <c r="E9" s="17"/>
    </row>
    <row r="10" spans="1:5" x14ac:dyDescent="0.25">
      <c r="A10" t="str">
        <f>Blad1!A10</f>
        <v>Niklas Olsson</v>
      </c>
      <c r="B10" s="20">
        <f>Blad1!FS10</f>
        <v>423</v>
      </c>
      <c r="C10" s="4">
        <f t="shared" si="0"/>
        <v>19</v>
      </c>
      <c r="D10" s="15"/>
      <c r="E10" s="17"/>
    </row>
    <row r="11" spans="1:5" x14ac:dyDescent="0.25">
      <c r="A11" t="str">
        <f>Blad1!A11</f>
        <v>Jens Pettersson</v>
      </c>
      <c r="B11" s="20">
        <f>Blad1!FS11</f>
        <v>354</v>
      </c>
      <c r="C11" s="4">
        <f t="shared" si="0"/>
        <v>22</v>
      </c>
      <c r="D11" s="15"/>
      <c r="E11" s="17"/>
    </row>
    <row r="12" spans="1:5" x14ac:dyDescent="0.25">
      <c r="A12" t="str">
        <f>Blad1!A12</f>
        <v>Ulf Persson</v>
      </c>
      <c r="B12" s="20">
        <f>Blad1!FS12</f>
        <v>682</v>
      </c>
      <c r="C12" s="4">
        <f t="shared" si="0"/>
        <v>12</v>
      </c>
      <c r="D12" s="15"/>
      <c r="E12" s="17"/>
    </row>
    <row r="13" spans="1:5" x14ac:dyDescent="0.25">
      <c r="A13" t="str">
        <f>Blad1!A13</f>
        <v>Bo Åkesson</v>
      </c>
      <c r="B13" s="20">
        <f>Blad1!FS13</f>
        <v>566</v>
      </c>
      <c r="C13" s="4">
        <f t="shared" si="0"/>
        <v>16</v>
      </c>
      <c r="D13" s="15"/>
      <c r="E13" s="17"/>
    </row>
    <row r="14" spans="1:5" x14ac:dyDescent="0.25">
      <c r="A14" t="str">
        <f>Blad1!A14</f>
        <v>Magnus Hansson</v>
      </c>
      <c r="B14" s="20">
        <f>Blad1!FS14</f>
        <v>384</v>
      </c>
      <c r="C14" s="4">
        <f t="shared" si="0"/>
        <v>21</v>
      </c>
      <c r="D14" s="15"/>
      <c r="E14" s="17"/>
    </row>
    <row r="15" spans="1:5" x14ac:dyDescent="0.25">
      <c r="A15" t="str">
        <f>Blad1!A15</f>
        <v>Peter Heidne</v>
      </c>
      <c r="B15" s="20">
        <f>Blad1!FS15</f>
        <v>212</v>
      </c>
      <c r="C15" s="4">
        <f t="shared" si="0"/>
        <v>26</v>
      </c>
      <c r="D15" s="15"/>
      <c r="E15" s="17"/>
    </row>
    <row r="16" spans="1:5" x14ac:dyDescent="0.25">
      <c r="A16" t="str">
        <f>Blad1!A16</f>
        <v>Mats Löfström</v>
      </c>
      <c r="B16" s="20">
        <f>Blad1!FS16</f>
        <v>844</v>
      </c>
      <c r="C16" s="4">
        <f t="shared" si="0"/>
        <v>8</v>
      </c>
      <c r="D16" s="15"/>
      <c r="E16" s="17"/>
    </row>
    <row r="17" spans="1:5" x14ac:dyDescent="0.25">
      <c r="A17" t="str">
        <f>Blad1!A17</f>
        <v>Bertil Sassersson</v>
      </c>
      <c r="B17" s="20">
        <f>Blad1!FS17</f>
        <v>772</v>
      </c>
      <c r="C17" s="4">
        <f t="shared" si="0"/>
        <v>9</v>
      </c>
      <c r="D17" s="15"/>
      <c r="E17" s="17"/>
    </row>
    <row r="18" spans="1:5" x14ac:dyDescent="0.25">
      <c r="A18" t="str">
        <f>Blad1!A18</f>
        <v>Patrik Holm</v>
      </c>
      <c r="B18" s="20">
        <f>Blad1!FS18</f>
        <v>1688</v>
      </c>
      <c r="C18" s="4">
        <f t="shared" si="0"/>
        <v>3</v>
      </c>
      <c r="D18" s="15"/>
      <c r="E18" s="17"/>
    </row>
    <row r="19" spans="1:5" x14ac:dyDescent="0.25">
      <c r="A19" t="str">
        <f>Blad1!A19</f>
        <v>Håkan Freij</v>
      </c>
      <c r="B19" s="20">
        <f>Blad1!FS19</f>
        <v>655</v>
      </c>
      <c r="C19" s="4">
        <f t="shared" si="0"/>
        <v>13</v>
      </c>
      <c r="D19" s="15"/>
      <c r="E19" s="17"/>
    </row>
    <row r="20" spans="1:5" x14ac:dyDescent="0.25">
      <c r="A20" t="str">
        <f>Blad1!A20</f>
        <v>Hampus Nilsson</v>
      </c>
      <c r="B20" s="20">
        <f>Blad1!FS20</f>
        <v>83</v>
      </c>
      <c r="C20" s="4">
        <f t="shared" si="0"/>
        <v>35</v>
      </c>
      <c r="D20" s="15"/>
      <c r="E20" s="17"/>
    </row>
    <row r="21" spans="1:5" x14ac:dyDescent="0.25">
      <c r="A21" t="str">
        <f>Blad1!A21</f>
        <v>Peter Nilsson</v>
      </c>
      <c r="B21" s="20">
        <f>Blad1!FS21</f>
        <v>253</v>
      </c>
      <c r="C21" s="4">
        <f t="shared" si="0"/>
        <v>24</v>
      </c>
      <c r="D21" s="15"/>
      <c r="E21" s="17"/>
    </row>
    <row r="22" spans="1:5" x14ac:dyDescent="0.25">
      <c r="A22" t="str">
        <f>Blad1!A22</f>
        <v>Viggo Ludvigsen</v>
      </c>
      <c r="B22" s="20">
        <f>Blad1!FS22</f>
        <v>162</v>
      </c>
      <c r="C22" s="4">
        <f t="shared" si="0"/>
        <v>28</v>
      </c>
      <c r="D22" s="15"/>
      <c r="E22" s="17"/>
    </row>
    <row r="23" spans="1:5" x14ac:dyDescent="0.25">
      <c r="A23" t="str">
        <f>Blad1!A23</f>
        <v>Björn Möller</v>
      </c>
      <c r="B23" s="20">
        <f>Blad1!FS23</f>
        <v>1309</v>
      </c>
      <c r="C23" s="4">
        <f t="shared" si="0"/>
        <v>4</v>
      </c>
      <c r="D23" s="15"/>
      <c r="E23" s="17"/>
    </row>
    <row r="24" spans="1:5" x14ac:dyDescent="0.25">
      <c r="A24" t="str">
        <f>Blad1!A24</f>
        <v>Ben Roos</v>
      </c>
      <c r="B24" s="20">
        <f>Blad1!FS24</f>
        <v>551</v>
      </c>
      <c r="C24" s="4">
        <f t="shared" si="0"/>
        <v>17</v>
      </c>
      <c r="D24" s="15"/>
      <c r="E24" s="17"/>
    </row>
    <row r="25" spans="1:5" x14ac:dyDescent="0.25">
      <c r="A25" t="str">
        <f>Blad1!A25</f>
        <v>Thomas Andersson</v>
      </c>
      <c r="B25" s="20">
        <f>Blad1!FS25</f>
        <v>340</v>
      </c>
      <c r="C25" s="4">
        <f t="shared" si="0"/>
        <v>23</v>
      </c>
      <c r="D25" s="15"/>
      <c r="E25" s="17"/>
    </row>
    <row r="26" spans="1:5" x14ac:dyDescent="0.25">
      <c r="A26" t="str">
        <f>Blad1!A26</f>
        <v>Håkan Arvidsson</v>
      </c>
      <c r="B26" s="20">
        <f>Blad1!FS26</f>
        <v>0</v>
      </c>
      <c r="C26" s="4">
        <f t="shared" si="0"/>
        <v>40</v>
      </c>
      <c r="D26" s="15"/>
      <c r="E26" s="17"/>
    </row>
    <row r="27" spans="1:5" x14ac:dyDescent="0.25">
      <c r="A27" t="str">
        <f>Blad1!A27</f>
        <v>Mathias Svensson</v>
      </c>
      <c r="B27" s="20">
        <f>Blad1!FS27</f>
        <v>406</v>
      </c>
      <c r="C27" s="4">
        <f t="shared" si="0"/>
        <v>20</v>
      </c>
      <c r="D27" s="15"/>
      <c r="E27" s="17"/>
    </row>
    <row r="28" spans="1:5" x14ac:dyDescent="0.25">
      <c r="A28" t="str">
        <f>Blad1!A28</f>
        <v>Henrik Frid</v>
      </c>
      <c r="B28" s="20">
        <f>Blad1!FS28</f>
        <v>605</v>
      </c>
      <c r="C28" s="4">
        <f t="shared" si="0"/>
        <v>15</v>
      </c>
      <c r="D28" s="15"/>
      <c r="E28" s="17"/>
    </row>
    <row r="29" spans="1:5" x14ac:dyDescent="0.25">
      <c r="A29" t="str">
        <f>Blad1!A29</f>
        <v>Magnus Helgesson</v>
      </c>
      <c r="B29" s="20">
        <f>Blad1!FS29</f>
        <v>0</v>
      </c>
      <c r="C29" s="4">
        <f t="shared" si="0"/>
        <v>40</v>
      </c>
      <c r="D29" s="15"/>
      <c r="E29" s="17"/>
    </row>
    <row r="30" spans="1:5" x14ac:dyDescent="0.25">
      <c r="A30" t="str">
        <f>Blad1!A30</f>
        <v>Leif-Erik Nilsson</v>
      </c>
      <c r="B30" s="20">
        <f>Blad1!FS30</f>
        <v>75</v>
      </c>
      <c r="C30" s="4">
        <f t="shared" si="0"/>
        <v>37</v>
      </c>
      <c r="D30" s="15"/>
      <c r="E30" s="17"/>
    </row>
    <row r="31" spans="1:5" x14ac:dyDescent="0.25">
      <c r="A31" t="str">
        <f>Blad1!A31</f>
        <v>Jesper Skovgaard von wowern</v>
      </c>
      <c r="B31" s="20">
        <f>Blad1!FS31</f>
        <v>896</v>
      </c>
      <c r="C31" s="4">
        <f t="shared" si="0"/>
        <v>7</v>
      </c>
      <c r="D31" s="15"/>
      <c r="E31" s="17"/>
    </row>
    <row r="32" spans="1:5" x14ac:dyDescent="0.25">
      <c r="A32" t="str">
        <f>Blad1!A32</f>
        <v>Peter Andersson</v>
      </c>
      <c r="B32" s="20">
        <f>Blad1!FS32</f>
        <v>472</v>
      </c>
      <c r="C32" s="4">
        <f t="shared" si="0"/>
        <v>18</v>
      </c>
      <c r="D32" s="15"/>
      <c r="E32" s="17"/>
    </row>
    <row r="33" spans="1:5" x14ac:dyDescent="0.25">
      <c r="A33" t="str">
        <f>Blad1!A33</f>
        <v>Viktor Ellerstrand</v>
      </c>
      <c r="B33" s="20">
        <f>Blad1!FS33</f>
        <v>98</v>
      </c>
      <c r="C33" s="4">
        <f t="shared" si="0"/>
        <v>33</v>
      </c>
      <c r="D33" s="15"/>
      <c r="E33" s="17"/>
    </row>
    <row r="34" spans="1:5" x14ac:dyDescent="0.25">
      <c r="A34" t="str">
        <f>Blad1!A34</f>
        <v>Torbjörn Lennartsson</v>
      </c>
      <c r="B34" s="20">
        <f>Blad1!FS34</f>
        <v>119</v>
      </c>
      <c r="C34" s="4">
        <f t="shared" si="0"/>
        <v>31</v>
      </c>
      <c r="D34" s="15"/>
      <c r="E34" s="17"/>
    </row>
    <row r="35" spans="1:5" x14ac:dyDescent="0.25">
      <c r="A35" t="str">
        <f>Blad1!A35</f>
        <v>Christian Appel</v>
      </c>
      <c r="B35" s="20">
        <f>Blad1!FS35</f>
        <v>1285</v>
      </c>
      <c r="C35" s="4">
        <f t="shared" si="0"/>
        <v>5</v>
      </c>
      <c r="D35" s="15"/>
      <c r="E35" s="17"/>
    </row>
    <row r="36" spans="1:5" x14ac:dyDescent="0.25">
      <c r="A36" t="str">
        <f>Blad1!A36</f>
        <v>Birger Elfström</v>
      </c>
      <c r="B36" s="20">
        <f>Blad1!FS36</f>
        <v>104</v>
      </c>
      <c r="C36" s="4">
        <f t="shared" si="0"/>
        <v>32</v>
      </c>
      <c r="D36" s="15"/>
      <c r="E36" s="17"/>
    </row>
    <row r="37" spans="1:5" x14ac:dyDescent="0.25">
      <c r="A37" t="str">
        <f>Blad1!A37</f>
        <v>Lars Andersson</v>
      </c>
      <c r="B37" s="20">
        <f>Blad1!FS37</f>
        <v>180</v>
      </c>
      <c r="C37" s="4">
        <f t="shared" si="0"/>
        <v>27</v>
      </c>
      <c r="D37" s="15"/>
      <c r="E37" s="17"/>
    </row>
    <row r="38" spans="1:5" x14ac:dyDescent="0.25">
      <c r="A38" t="str">
        <f>Blad1!A38</f>
        <v>Niklas Fors</v>
      </c>
      <c r="B38" s="20">
        <f>Blad1!FS38</f>
        <v>85</v>
      </c>
      <c r="C38" s="4">
        <f t="shared" si="0"/>
        <v>34</v>
      </c>
      <c r="D38" s="15"/>
      <c r="E38" s="17"/>
    </row>
    <row r="39" spans="1:5" x14ac:dyDescent="0.25">
      <c r="A39" t="str">
        <f>Blad1!A39</f>
        <v>Anders Zitting</v>
      </c>
      <c r="B39" s="20">
        <f>Blad1!FS39</f>
        <v>151</v>
      </c>
      <c r="C39" s="4">
        <f t="shared" si="0"/>
        <v>29</v>
      </c>
      <c r="D39" s="15"/>
      <c r="E39" s="17"/>
    </row>
    <row r="40" spans="1:5" x14ac:dyDescent="0.25">
      <c r="A40" t="str">
        <f>Blad1!A40</f>
        <v>Mikael Baggesen</v>
      </c>
      <c r="B40" s="20">
        <f>Blad1!FS40</f>
        <v>253</v>
      </c>
      <c r="C40" s="4">
        <f t="shared" si="0"/>
        <v>24</v>
      </c>
      <c r="D40" s="15"/>
      <c r="E40" s="17"/>
    </row>
    <row r="41" spans="1:5" x14ac:dyDescent="0.25">
      <c r="A41" t="str">
        <f>Blad1!A41</f>
        <v>Göran "Hunnaben" Persson</v>
      </c>
      <c r="B41" s="20">
        <f>Blad1!FS41</f>
        <v>77</v>
      </c>
      <c r="C41" s="4">
        <f t="shared" si="0"/>
        <v>36</v>
      </c>
      <c r="D41" s="15"/>
      <c r="E41" s="17"/>
    </row>
    <row r="42" spans="1:5" x14ac:dyDescent="0.25">
      <c r="A42" t="str">
        <f>Blad1!A42</f>
        <v>Bo Sörliden</v>
      </c>
      <c r="B42" s="20">
        <f>Blad1!FS42</f>
        <v>73</v>
      </c>
      <c r="C42" s="4">
        <f t="shared" si="0"/>
        <v>38</v>
      </c>
      <c r="D42" s="15"/>
      <c r="E42" s="17"/>
    </row>
    <row r="43" spans="1:5" x14ac:dyDescent="0.25">
      <c r="A43" t="str">
        <f>Blad1!A43</f>
        <v>Linus Oscarsson</v>
      </c>
      <c r="B43" s="20">
        <f>Blad1!FS43</f>
        <v>734</v>
      </c>
      <c r="C43" s="4">
        <f t="shared" si="0"/>
        <v>11</v>
      </c>
      <c r="D43" s="15"/>
      <c r="E43" s="17"/>
    </row>
    <row r="44" spans="1:5" x14ac:dyDescent="0.25">
      <c r="A44" t="str">
        <f>Blad1!A44</f>
        <v>Robert Johansson</v>
      </c>
      <c r="B44" s="20">
        <f>Blad1!FS44</f>
        <v>139</v>
      </c>
      <c r="C44" s="4">
        <f t="shared" si="0"/>
        <v>30</v>
      </c>
      <c r="D44" s="15"/>
      <c r="E44" s="17"/>
    </row>
    <row r="45" spans="1:5" x14ac:dyDescent="0.25">
      <c r="A45" t="str">
        <f>Blad1!A45</f>
        <v>Jimmy Modée</v>
      </c>
      <c r="B45" s="20">
        <f>Blad1!FS45</f>
        <v>71</v>
      </c>
      <c r="C45" s="4">
        <f t="shared" si="0"/>
        <v>39</v>
      </c>
      <c r="D45" s="15"/>
      <c r="E45" s="17"/>
    </row>
    <row r="46" spans="1:5" x14ac:dyDescent="0.25">
      <c r="A46" t="str">
        <f>Blad1!A46</f>
        <v>Martin Nilén</v>
      </c>
      <c r="B46">
        <f>Blad1!EV46</f>
        <v>82</v>
      </c>
    </row>
    <row r="47" spans="1:5" x14ac:dyDescent="0.25">
      <c r="A47" t="str">
        <f>Blad1!A47</f>
        <v>Mikael André</v>
      </c>
      <c r="B47">
        <f>Blad1!EV47</f>
        <v>440</v>
      </c>
    </row>
    <row r="48" spans="1:5" x14ac:dyDescent="0.25">
      <c r="A48" t="str">
        <f>Blad1!A48</f>
        <v>Göran Liljekvist</v>
      </c>
      <c r="B48">
        <f>Blad1!EV48</f>
        <v>85</v>
      </c>
    </row>
    <row r="49" spans="1:2" x14ac:dyDescent="0.25">
      <c r="A49" t="str">
        <f>Blad1!A49</f>
        <v>Lars Hardysson</v>
      </c>
      <c r="B49">
        <f>Blad1!EV49</f>
        <v>83</v>
      </c>
    </row>
    <row r="50" spans="1:2" x14ac:dyDescent="0.25">
      <c r="A50" t="str">
        <f>Blad1!A50</f>
        <v>Jan Karlsson</v>
      </c>
      <c r="B50">
        <f>Blad1!EV50</f>
        <v>85</v>
      </c>
    </row>
    <row r="51" spans="1:2" x14ac:dyDescent="0.25">
      <c r="A51">
        <f>Blad1!A59</f>
        <v>0</v>
      </c>
      <c r="B51">
        <f>Blad1!EV59</f>
        <v>0</v>
      </c>
    </row>
    <row r="52" spans="1:2" x14ac:dyDescent="0.25">
      <c r="A52">
        <f>Blad1!A60</f>
        <v>0</v>
      </c>
      <c r="B52">
        <f>Blad1!EV60</f>
        <v>0</v>
      </c>
    </row>
    <row r="53" spans="1:2" x14ac:dyDescent="0.25">
      <c r="A53">
        <f>Blad1!A61</f>
        <v>0</v>
      </c>
      <c r="B53">
        <f>Blad1!EV61</f>
        <v>0</v>
      </c>
    </row>
    <row r="54" spans="1:2" x14ac:dyDescent="0.25">
      <c r="A54">
        <f>Blad1!A62</f>
        <v>0</v>
      </c>
      <c r="B54">
        <f>Blad1!EV62</f>
        <v>0</v>
      </c>
    </row>
    <row r="55" spans="1:2" x14ac:dyDescent="0.25">
      <c r="A55">
        <f>Blad1!A63</f>
        <v>0</v>
      </c>
      <c r="B55">
        <f>Blad1!EV63</f>
        <v>0</v>
      </c>
    </row>
    <row r="56" spans="1:2" x14ac:dyDescent="0.25">
      <c r="A56">
        <f>Blad1!A64</f>
        <v>0</v>
      </c>
      <c r="B56">
        <f>Blad1!EV64</f>
        <v>0</v>
      </c>
    </row>
    <row r="57" spans="1:2" x14ac:dyDescent="0.25">
      <c r="A57">
        <f>Blad1!A65</f>
        <v>0</v>
      </c>
      <c r="B57">
        <f>Blad1!EV65</f>
        <v>0</v>
      </c>
    </row>
    <row r="58" spans="1:2" x14ac:dyDescent="0.25">
      <c r="A58">
        <f>Blad1!A66</f>
        <v>0</v>
      </c>
      <c r="B58">
        <f>Blad1!EV66</f>
        <v>0</v>
      </c>
    </row>
    <row r="59" spans="1:2" x14ac:dyDescent="0.25">
      <c r="A59">
        <f>Blad1!A67</f>
        <v>0</v>
      </c>
      <c r="B59">
        <f>Blad1!EV67</f>
        <v>0</v>
      </c>
    </row>
    <row r="60" spans="1:2" x14ac:dyDescent="0.25">
      <c r="A60">
        <f>Blad1!A68</f>
        <v>0</v>
      </c>
      <c r="B60">
        <f>Blad1!EV68</f>
        <v>0</v>
      </c>
    </row>
    <row r="61" spans="1:2" x14ac:dyDescent="0.25">
      <c r="A61">
        <f>Blad1!A69</f>
        <v>0</v>
      </c>
      <c r="B61">
        <f>Blad1!EV69</f>
        <v>0</v>
      </c>
    </row>
    <row r="62" spans="1:2" x14ac:dyDescent="0.25">
      <c r="A62">
        <f>Blad1!A70</f>
        <v>0</v>
      </c>
      <c r="B62" t="str">
        <f>Blad1!EV70</f>
        <v>Summa Poäng alla tävlingar</v>
      </c>
    </row>
    <row r="63" spans="1:2" x14ac:dyDescent="0.25">
      <c r="A63">
        <f>Blad1!A71</f>
        <v>0</v>
      </c>
      <c r="B63">
        <f>Blad1!EV71</f>
        <v>0</v>
      </c>
    </row>
    <row r="64" spans="1:2" x14ac:dyDescent="0.25">
      <c r="A64">
        <f>Blad1!A72</f>
        <v>0</v>
      </c>
      <c r="B64">
        <f>Blad1!EV72</f>
        <v>0</v>
      </c>
    </row>
    <row r="65" spans="1:2" x14ac:dyDescent="0.25">
      <c r="A65">
        <f>Blad1!A73</f>
        <v>0</v>
      </c>
      <c r="B65">
        <f>Blad1!EV73</f>
        <v>0</v>
      </c>
    </row>
    <row r="66" spans="1:2" x14ac:dyDescent="0.25">
      <c r="A66">
        <f>Blad1!A74</f>
        <v>0</v>
      </c>
      <c r="B66">
        <f>Blad1!EV74</f>
        <v>0</v>
      </c>
    </row>
    <row r="67" spans="1:2" x14ac:dyDescent="0.25">
      <c r="A67">
        <f>Blad1!A75</f>
        <v>0</v>
      </c>
      <c r="B67">
        <f>Blad1!EV75</f>
        <v>0</v>
      </c>
    </row>
    <row r="68" spans="1:2" x14ac:dyDescent="0.25">
      <c r="A68">
        <f>Blad1!A76</f>
        <v>0</v>
      </c>
      <c r="B68">
        <f>Blad1!EV76</f>
        <v>0</v>
      </c>
    </row>
    <row r="69" spans="1:2" x14ac:dyDescent="0.25">
      <c r="A69">
        <f>Blad1!A77</f>
        <v>0</v>
      </c>
      <c r="B69">
        <f>Blad1!EV77</f>
        <v>0</v>
      </c>
    </row>
    <row r="70" spans="1:2" x14ac:dyDescent="0.25">
      <c r="A70">
        <f>Blad1!A78</f>
        <v>0</v>
      </c>
      <c r="B70">
        <f>Blad1!EV78</f>
        <v>0</v>
      </c>
    </row>
    <row r="71" spans="1:2" x14ac:dyDescent="0.25">
      <c r="A71">
        <f>Blad1!A79</f>
        <v>0</v>
      </c>
      <c r="B71">
        <f>Blad1!EV79</f>
        <v>0</v>
      </c>
    </row>
    <row r="72" spans="1:2" x14ac:dyDescent="0.25">
      <c r="A72">
        <f>Blad1!A80</f>
        <v>0</v>
      </c>
      <c r="B72">
        <f>Blad1!EV80</f>
        <v>0</v>
      </c>
    </row>
    <row r="73" spans="1:2" x14ac:dyDescent="0.25">
      <c r="A73">
        <f>Blad1!A81</f>
        <v>0</v>
      </c>
      <c r="B73">
        <f>Blad1!EV81</f>
        <v>0</v>
      </c>
    </row>
    <row r="74" spans="1:2" x14ac:dyDescent="0.25">
      <c r="A74">
        <f>Blad1!A82</f>
        <v>0</v>
      </c>
      <c r="B74">
        <f>Blad1!EV82</f>
        <v>0</v>
      </c>
    </row>
    <row r="75" spans="1:2" x14ac:dyDescent="0.25">
      <c r="A75">
        <f>Blad1!A83</f>
        <v>0</v>
      </c>
      <c r="B75">
        <f>Blad1!EV83</f>
        <v>0</v>
      </c>
    </row>
    <row r="76" spans="1:2" x14ac:dyDescent="0.25">
      <c r="A76">
        <f>Blad1!A84</f>
        <v>0</v>
      </c>
      <c r="B76">
        <f>Blad1!EV84</f>
        <v>0</v>
      </c>
    </row>
    <row r="77" spans="1:2" x14ac:dyDescent="0.25">
      <c r="A77">
        <f>Blad1!A85</f>
        <v>0</v>
      </c>
      <c r="B77">
        <f>Blad1!EV85</f>
        <v>0</v>
      </c>
    </row>
    <row r="78" spans="1:2" x14ac:dyDescent="0.25">
      <c r="A78">
        <f>Blad1!A86</f>
        <v>0</v>
      </c>
      <c r="B78">
        <f>Blad1!EV86</f>
        <v>0</v>
      </c>
    </row>
    <row r="79" spans="1:2" x14ac:dyDescent="0.25">
      <c r="A79">
        <f>Blad1!A87</f>
        <v>0</v>
      </c>
      <c r="B79">
        <f>Blad1!EV87</f>
        <v>0</v>
      </c>
    </row>
    <row r="80" spans="1:2" x14ac:dyDescent="0.25">
      <c r="A80">
        <f>Blad1!A88</f>
        <v>0</v>
      </c>
      <c r="B80">
        <f>Blad1!EV88</f>
        <v>0</v>
      </c>
    </row>
    <row r="81" spans="1:2" x14ac:dyDescent="0.25">
      <c r="A81">
        <f>Blad1!A89</f>
        <v>0</v>
      </c>
      <c r="B81">
        <f>Blad1!EV89</f>
        <v>0</v>
      </c>
    </row>
    <row r="82" spans="1:2" x14ac:dyDescent="0.25">
      <c r="A82">
        <f>Blad1!A90</f>
        <v>0</v>
      </c>
      <c r="B82">
        <f>Blad1!EV90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Ranking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Patrik</dc:creator>
  <cp:lastModifiedBy>Patrik Holm</cp:lastModifiedBy>
  <dcterms:created xsi:type="dcterms:W3CDTF">2020-11-01T23:13:29Z</dcterms:created>
  <dcterms:modified xsi:type="dcterms:W3CDTF">2024-09-08T17:57:26Z</dcterms:modified>
</cp:coreProperties>
</file>